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table-paramethers-of-cars" sheetId="1" r:id="rId1"/>
  </sheets>
  <calcPr calcId="0"/>
</workbook>
</file>

<file path=xl/calcChain.xml><?xml version="1.0" encoding="utf-8"?>
<calcChain xmlns="http://schemas.openxmlformats.org/spreadsheetml/2006/main">
  <c r="C2" i="1"/>
  <c r="D2"/>
  <c r="C3"/>
  <c r="D3"/>
  <c r="C4"/>
  <c r="D4"/>
  <c r="C5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C73"/>
  <c r="D73"/>
  <c r="C74"/>
  <c r="D74"/>
  <c r="C75"/>
  <c r="D75"/>
  <c r="C76"/>
  <c r="D76"/>
  <c r="C77"/>
  <c r="D77"/>
  <c r="C78"/>
  <c r="D78"/>
  <c r="C79"/>
  <c r="D79"/>
  <c r="C80"/>
  <c r="D80"/>
  <c r="C81"/>
  <c r="D81"/>
  <c r="C82"/>
  <c r="D82"/>
  <c r="C83"/>
  <c r="D83"/>
  <c r="C84"/>
  <c r="D84"/>
  <c r="C85"/>
  <c r="D85"/>
  <c r="C86"/>
  <c r="D86"/>
  <c r="C87"/>
  <c r="D87"/>
  <c r="C88"/>
  <c r="D88"/>
  <c r="C89"/>
  <c r="D89"/>
  <c r="C90"/>
  <c r="D90"/>
  <c r="C91"/>
  <c r="D91"/>
  <c r="C92"/>
  <c r="D92"/>
  <c r="C93"/>
  <c r="D93"/>
  <c r="C94"/>
  <c r="D94"/>
  <c r="C95"/>
  <c r="D95"/>
  <c r="C96"/>
  <c r="D96"/>
  <c r="C97"/>
  <c r="D97"/>
  <c r="C98"/>
  <c r="D98"/>
  <c r="C99"/>
  <c r="D99"/>
  <c r="C100"/>
  <c r="D100"/>
  <c r="C101"/>
  <c r="D101"/>
  <c r="C102"/>
  <c r="D102"/>
  <c r="C103"/>
  <c r="D103"/>
  <c r="C104"/>
  <c r="D104"/>
  <c r="C105"/>
  <c r="D105"/>
  <c r="C106"/>
  <c r="D106"/>
  <c r="C107"/>
  <c r="D107"/>
  <c r="C108"/>
  <c r="D108"/>
  <c r="C109"/>
  <c r="D109"/>
  <c r="C110"/>
  <c r="D110"/>
  <c r="C111"/>
  <c r="D111"/>
  <c r="C112"/>
  <c r="D112"/>
  <c r="C113"/>
  <c r="D113"/>
  <c r="C114"/>
  <c r="D114"/>
  <c r="C115"/>
  <c r="D115"/>
  <c r="C116"/>
  <c r="D116"/>
  <c r="C117"/>
  <c r="D117"/>
  <c r="C118"/>
  <c r="D118"/>
  <c r="C119"/>
  <c r="D119"/>
  <c r="C120"/>
  <c r="D120"/>
  <c r="C121"/>
  <c r="D121"/>
  <c r="C122"/>
  <c r="D122"/>
  <c r="C123"/>
  <c r="D123"/>
  <c r="C124"/>
  <c r="D124"/>
  <c r="C125"/>
  <c r="D125"/>
  <c r="C126"/>
  <c r="D126"/>
  <c r="C127"/>
  <c r="D127"/>
  <c r="C128"/>
  <c r="D128"/>
  <c r="C129"/>
  <c r="D129"/>
  <c r="C130"/>
  <c r="D130"/>
  <c r="C131"/>
  <c r="D131"/>
  <c r="C132"/>
  <c r="D132"/>
  <c r="C133"/>
  <c r="D133"/>
  <c r="C134"/>
  <c r="D134"/>
  <c r="C135"/>
  <c r="D135"/>
  <c r="C136"/>
  <c r="D136"/>
  <c r="C137"/>
  <c r="D137"/>
  <c r="C138"/>
  <c r="D138"/>
  <c r="C139"/>
  <c r="D139"/>
  <c r="C140"/>
  <c r="D140"/>
  <c r="C141"/>
  <c r="D141"/>
  <c r="C142"/>
  <c r="D142"/>
  <c r="C143"/>
  <c r="D143"/>
  <c r="C144"/>
  <c r="D144"/>
  <c r="C145"/>
  <c r="D145"/>
  <c r="C146"/>
  <c r="D146"/>
  <c r="C147"/>
  <c r="D147"/>
  <c r="C148"/>
  <c r="D148"/>
  <c r="C149"/>
  <c r="D149"/>
  <c r="C150"/>
  <c r="D150"/>
  <c r="C151"/>
  <c r="D151"/>
  <c r="C152"/>
  <c r="D152"/>
  <c r="C153"/>
  <c r="D153"/>
  <c r="C154"/>
  <c r="D154"/>
  <c r="C155"/>
  <c r="D155"/>
  <c r="C156"/>
  <c r="D156"/>
  <c r="C157"/>
  <c r="D157"/>
  <c r="C158"/>
  <c r="D158"/>
  <c r="C159"/>
  <c r="D159"/>
  <c r="C160"/>
  <c r="D160"/>
  <c r="C161"/>
  <c r="D161"/>
  <c r="C162"/>
  <c r="D162"/>
  <c r="C163"/>
  <c r="D163"/>
  <c r="C164"/>
  <c r="D164"/>
  <c r="C165"/>
  <c r="D165"/>
  <c r="C166"/>
  <c r="D166"/>
  <c r="C167"/>
  <c r="D167"/>
  <c r="C168"/>
  <c r="D168"/>
  <c r="C169"/>
  <c r="D169"/>
  <c r="C170"/>
  <c r="D170"/>
  <c r="C171"/>
  <c r="D171"/>
  <c r="C172"/>
  <c r="D172"/>
  <c r="C173"/>
  <c r="D173"/>
  <c r="C174"/>
  <c r="D174"/>
  <c r="C175"/>
  <c r="D175"/>
  <c r="C176"/>
  <c r="D176"/>
  <c r="C177"/>
  <c r="D177"/>
  <c r="C178"/>
  <c r="D178"/>
  <c r="C179"/>
  <c r="D179"/>
  <c r="C180"/>
  <c r="D180"/>
  <c r="C181"/>
  <c r="D181"/>
  <c r="C182"/>
  <c r="D182"/>
  <c r="C183"/>
  <c r="D183"/>
  <c r="C184"/>
  <c r="D184"/>
  <c r="C185"/>
  <c r="D185"/>
  <c r="C186"/>
  <c r="D186"/>
  <c r="C187"/>
  <c r="D187"/>
  <c r="C188"/>
  <c r="D188"/>
  <c r="C189"/>
  <c r="D189"/>
  <c r="C190"/>
  <c r="D190"/>
  <c r="C191"/>
  <c r="D191"/>
  <c r="C192"/>
  <c r="D192"/>
  <c r="C193"/>
  <c r="D193"/>
  <c r="C194"/>
  <c r="D194"/>
  <c r="C195"/>
  <c r="D195"/>
  <c r="C196"/>
  <c r="D196"/>
  <c r="C197"/>
  <c r="D197"/>
  <c r="C198"/>
  <c r="D198"/>
  <c r="C199"/>
  <c r="D199"/>
  <c r="C200"/>
  <c r="D200"/>
  <c r="C201"/>
  <c r="D201"/>
  <c r="C202"/>
  <c r="D202"/>
  <c r="C203"/>
  <c r="D203"/>
  <c r="C204"/>
  <c r="D204"/>
  <c r="C205"/>
  <c r="D205"/>
  <c r="C206"/>
  <c r="D206"/>
  <c r="C207"/>
  <c r="D207"/>
  <c r="C208"/>
  <c r="D208"/>
  <c r="C209"/>
  <c r="D209"/>
  <c r="C210"/>
  <c r="D210"/>
  <c r="C211"/>
  <c r="D211"/>
  <c r="C212"/>
  <c r="D212"/>
  <c r="C213"/>
  <c r="D213"/>
  <c r="C214"/>
  <c r="D214"/>
  <c r="C215"/>
  <c r="D215"/>
  <c r="C216"/>
  <c r="D216"/>
  <c r="C217"/>
  <c r="D217"/>
  <c r="C218"/>
  <c r="D218"/>
  <c r="C219"/>
  <c r="D219"/>
  <c r="C220"/>
  <c r="D220"/>
  <c r="C221"/>
  <c r="D221"/>
  <c r="C222"/>
  <c r="D222"/>
  <c r="C223"/>
  <c r="D223"/>
  <c r="C224"/>
  <c r="D224"/>
  <c r="C225"/>
  <c r="D225"/>
  <c r="C226"/>
  <c r="D226"/>
  <c r="C227"/>
  <c r="D227"/>
  <c r="C228"/>
  <c r="D228"/>
  <c r="C229"/>
  <c r="D229"/>
  <c r="C230"/>
  <c r="D230"/>
  <c r="C231"/>
  <c r="D231"/>
  <c r="C232"/>
  <c r="D232"/>
  <c r="C233"/>
  <c r="D233"/>
  <c r="C234"/>
  <c r="D234"/>
  <c r="C235"/>
  <c r="D235"/>
  <c r="C236"/>
  <c r="D236"/>
  <c r="C237"/>
  <c r="D237"/>
  <c r="C238"/>
  <c r="D238"/>
  <c r="C239"/>
  <c r="D239"/>
  <c r="C240"/>
  <c r="D240"/>
  <c r="C241"/>
  <c r="D241"/>
  <c r="C242"/>
  <c r="D242"/>
  <c r="C243"/>
  <c r="D243"/>
  <c r="C244"/>
  <c r="D244"/>
  <c r="C245"/>
  <c r="D245"/>
  <c r="C246"/>
  <c r="D246"/>
  <c r="C247"/>
  <c r="D247"/>
  <c r="C248"/>
  <c r="D248"/>
  <c r="C249"/>
  <c r="D249"/>
  <c r="C250"/>
  <c r="D250"/>
  <c r="C251"/>
  <c r="D251"/>
  <c r="C252"/>
  <c r="D252"/>
  <c r="C253"/>
  <c r="D253"/>
  <c r="C254"/>
  <c r="D254"/>
  <c r="C255"/>
  <c r="D255"/>
  <c r="C256"/>
  <c r="D256"/>
  <c r="C257"/>
  <c r="D257"/>
  <c r="C258"/>
  <c r="D258"/>
  <c r="C259"/>
  <c r="D259"/>
  <c r="C260"/>
  <c r="D260"/>
  <c r="C261"/>
  <c r="D261"/>
  <c r="C262"/>
  <c r="D262"/>
  <c r="C263"/>
  <c r="D263"/>
  <c r="C264"/>
  <c r="D264"/>
  <c r="C265"/>
  <c r="D265"/>
  <c r="C266"/>
  <c r="D266"/>
  <c r="C267"/>
  <c r="D267"/>
  <c r="C268"/>
  <c r="D268"/>
  <c r="C269"/>
  <c r="D269"/>
  <c r="C270"/>
  <c r="D270"/>
  <c r="C271"/>
  <c r="D271"/>
  <c r="C272"/>
  <c r="D272"/>
  <c r="C273"/>
  <c r="D273"/>
  <c r="C274"/>
  <c r="D274"/>
  <c r="C275"/>
  <c r="D275"/>
  <c r="C276"/>
  <c r="D276"/>
  <c r="C277"/>
  <c r="D277"/>
  <c r="C278"/>
  <c r="D278"/>
  <c r="C279"/>
  <c r="D279"/>
  <c r="C280"/>
  <c r="D280"/>
  <c r="C281"/>
  <c r="D281"/>
  <c r="C282"/>
  <c r="D282"/>
  <c r="C283"/>
  <c r="D283"/>
  <c r="C284"/>
  <c r="D284"/>
  <c r="C285"/>
  <c r="D285"/>
  <c r="C286"/>
  <c r="D286"/>
  <c r="C287"/>
  <c r="D287"/>
  <c r="C288"/>
  <c r="D288"/>
  <c r="C289"/>
  <c r="D289"/>
  <c r="C290"/>
  <c r="D290"/>
  <c r="C291"/>
  <c r="D291"/>
  <c r="C292"/>
  <c r="D292"/>
  <c r="C293"/>
  <c r="D293"/>
  <c r="C294"/>
  <c r="D294"/>
  <c r="C295"/>
  <c r="D295"/>
  <c r="C296"/>
  <c r="D296"/>
  <c r="C297"/>
  <c r="D297"/>
  <c r="C298"/>
  <c r="D298"/>
  <c r="C299"/>
  <c r="D299"/>
  <c r="C300"/>
  <c r="D300"/>
  <c r="C301"/>
  <c r="D301"/>
  <c r="C302"/>
  <c r="D302"/>
  <c r="C303"/>
  <c r="D303"/>
  <c r="C304"/>
  <c r="D304"/>
  <c r="C305"/>
  <c r="D305"/>
  <c r="C306"/>
  <c r="D306"/>
  <c r="C307"/>
  <c r="D307"/>
  <c r="C308"/>
  <c r="D308"/>
  <c r="C309"/>
  <c r="D309"/>
  <c r="C310"/>
  <c r="D310"/>
  <c r="C311"/>
  <c r="D311"/>
  <c r="C312"/>
  <c r="D312"/>
  <c r="C313"/>
  <c r="D313"/>
  <c r="C314"/>
  <c r="D314"/>
  <c r="C315"/>
  <c r="D315"/>
  <c r="C316"/>
  <c r="D316"/>
  <c r="C317"/>
  <c r="D317"/>
  <c r="C318"/>
  <c r="D318"/>
  <c r="C319"/>
  <c r="D319"/>
  <c r="C320"/>
  <c r="D320"/>
  <c r="C321"/>
  <c r="D321"/>
  <c r="C322"/>
  <c r="D322"/>
  <c r="C323"/>
  <c r="D323"/>
  <c r="C324"/>
  <c r="D324"/>
  <c r="C325"/>
  <c r="D325"/>
  <c r="C326"/>
  <c r="D326"/>
  <c r="C327"/>
  <c r="D327"/>
  <c r="C328"/>
  <c r="D328"/>
  <c r="C329"/>
  <c r="D329"/>
  <c r="C330"/>
  <c r="D330"/>
  <c r="C331"/>
  <c r="D331"/>
  <c r="C332"/>
  <c r="D332"/>
  <c r="C333"/>
  <c r="D333"/>
  <c r="C334"/>
  <c r="D334"/>
  <c r="C335"/>
  <c r="D335"/>
  <c r="C336"/>
  <c r="D336"/>
  <c r="C337"/>
  <c r="D337"/>
  <c r="C338"/>
  <c r="D338"/>
  <c r="C339"/>
  <c r="D339"/>
  <c r="C340"/>
  <c r="D340"/>
  <c r="C341"/>
  <c r="D341"/>
  <c r="C342"/>
  <c r="D342"/>
  <c r="C343"/>
  <c r="D343"/>
  <c r="C344"/>
  <c r="D344"/>
  <c r="C345"/>
  <c r="D345"/>
  <c r="C346"/>
  <c r="D346"/>
  <c r="C347"/>
  <c r="D347"/>
  <c r="C348"/>
  <c r="D348"/>
  <c r="C349"/>
  <c r="D349"/>
  <c r="C350"/>
  <c r="D350"/>
  <c r="C351"/>
  <c r="D351"/>
  <c r="C352"/>
  <c r="D352"/>
  <c r="C353"/>
  <c r="D353"/>
  <c r="C354"/>
  <c r="D354"/>
  <c r="C355"/>
  <c r="D355"/>
  <c r="C356"/>
  <c r="D356"/>
  <c r="C357"/>
  <c r="D357"/>
  <c r="C358"/>
  <c r="D358"/>
  <c r="C359"/>
  <c r="D359"/>
  <c r="C360"/>
  <c r="D360"/>
  <c r="C361"/>
  <c r="D361"/>
  <c r="C362"/>
  <c r="D362"/>
  <c r="C363"/>
  <c r="D363"/>
  <c r="C364"/>
  <c r="D364"/>
  <c r="C365"/>
  <c r="D365"/>
  <c r="C366"/>
  <c r="D366"/>
  <c r="C367"/>
  <c r="D367"/>
  <c r="C368"/>
  <c r="D368"/>
  <c r="C369"/>
  <c r="D369"/>
  <c r="C370"/>
  <c r="D370"/>
  <c r="C371"/>
  <c r="D371"/>
  <c r="C372"/>
  <c r="D372"/>
  <c r="C373"/>
  <c r="D373"/>
  <c r="C374"/>
  <c r="D374"/>
  <c r="C375"/>
  <c r="D375"/>
  <c r="C376"/>
  <c r="D376"/>
  <c r="C377"/>
  <c r="D377"/>
  <c r="C378"/>
  <c r="D378"/>
  <c r="C379"/>
  <c r="D379"/>
  <c r="C380"/>
  <c r="D380"/>
  <c r="C381"/>
  <c r="D381"/>
  <c r="C382"/>
  <c r="D382"/>
  <c r="C383"/>
  <c r="D383"/>
  <c r="C384"/>
  <c r="D384"/>
  <c r="C385"/>
  <c r="D385"/>
  <c r="C386"/>
  <c r="D386"/>
  <c r="C387"/>
  <c r="D387"/>
  <c r="C388"/>
  <c r="D388"/>
  <c r="C389"/>
  <c r="D389"/>
  <c r="C390"/>
  <c r="D390"/>
  <c r="C391"/>
  <c r="D391"/>
  <c r="C392"/>
  <c r="D392"/>
  <c r="C393"/>
  <c r="D393"/>
  <c r="C394"/>
  <c r="D394"/>
  <c r="C395"/>
  <c r="D395"/>
  <c r="C396"/>
  <c r="D396"/>
  <c r="C397"/>
  <c r="D397"/>
  <c r="C398"/>
  <c r="D398"/>
  <c r="C399"/>
  <c r="D399"/>
  <c r="C400"/>
  <c r="D400"/>
  <c r="C401"/>
  <c r="D401"/>
  <c r="C402"/>
  <c r="D402"/>
  <c r="C403"/>
  <c r="D403"/>
  <c r="C404"/>
  <c r="D404"/>
  <c r="C405"/>
  <c r="D405"/>
  <c r="C406"/>
  <c r="D406"/>
  <c r="C407"/>
  <c r="D407"/>
  <c r="C408"/>
  <c r="D408"/>
  <c r="C409"/>
  <c r="D409"/>
  <c r="C410"/>
  <c r="D410"/>
  <c r="C411"/>
  <c r="D411"/>
  <c r="C412"/>
  <c r="D412"/>
  <c r="C413"/>
  <c r="D413"/>
  <c r="C414"/>
  <c r="D414"/>
  <c r="C415"/>
  <c r="D415"/>
  <c r="C416"/>
  <c r="D416"/>
  <c r="C417"/>
  <c r="D417"/>
  <c r="C418"/>
  <c r="D418"/>
  <c r="C419"/>
  <c r="D419"/>
  <c r="C420"/>
  <c r="D420"/>
  <c r="C421"/>
  <c r="D421"/>
  <c r="C422"/>
  <c r="D422"/>
  <c r="C423"/>
  <c r="D423"/>
  <c r="C424"/>
  <c r="D424"/>
  <c r="C425"/>
  <c r="D425"/>
  <c r="C426"/>
  <c r="D426"/>
  <c r="C427"/>
  <c r="D427"/>
  <c r="C428"/>
  <c r="D428"/>
  <c r="C429"/>
  <c r="D429"/>
  <c r="C430"/>
  <c r="D430"/>
  <c r="C431"/>
  <c r="D431"/>
  <c r="C432"/>
  <c r="D432"/>
  <c r="C433"/>
  <c r="D433"/>
  <c r="C434"/>
  <c r="D434"/>
  <c r="C435"/>
  <c r="D435"/>
  <c r="C436"/>
  <c r="D436"/>
  <c r="C437"/>
  <c r="D437"/>
  <c r="C438"/>
  <c r="D438"/>
  <c r="C439"/>
  <c r="D439"/>
  <c r="C440"/>
  <c r="D440"/>
  <c r="C441"/>
  <c r="D441"/>
  <c r="C442"/>
  <c r="D442"/>
  <c r="C443"/>
  <c r="D443"/>
  <c r="C444"/>
  <c r="D444"/>
  <c r="C445"/>
  <c r="D445"/>
  <c r="C446"/>
  <c r="D446"/>
  <c r="C447"/>
  <c r="D447"/>
  <c r="C448"/>
  <c r="D448"/>
  <c r="C449"/>
  <c r="D449"/>
  <c r="C450"/>
  <c r="D450"/>
  <c r="C451"/>
  <c r="D451"/>
  <c r="C452"/>
  <c r="D452"/>
  <c r="C453"/>
  <c r="D453"/>
  <c r="C454"/>
  <c r="D454"/>
  <c r="C455"/>
  <c r="D455"/>
  <c r="C456"/>
  <c r="D456"/>
  <c r="C457"/>
  <c r="D457"/>
  <c r="C458"/>
  <c r="D458"/>
  <c r="C459"/>
  <c r="D459"/>
  <c r="C460"/>
  <c r="D460"/>
  <c r="C461"/>
  <c r="D461"/>
  <c r="C462"/>
  <c r="D462"/>
  <c r="C463"/>
  <c r="D463"/>
  <c r="C464"/>
  <c r="D464"/>
  <c r="C465"/>
  <c r="D465"/>
  <c r="C466"/>
  <c r="D466"/>
  <c r="C467"/>
  <c r="D467"/>
  <c r="C468"/>
  <c r="D468"/>
  <c r="C469"/>
  <c r="D469"/>
  <c r="C470"/>
  <c r="D470"/>
  <c r="C471"/>
  <c r="D471"/>
  <c r="C472"/>
  <c r="D472"/>
  <c r="C473"/>
  <c r="D473"/>
  <c r="C474"/>
  <c r="D474"/>
  <c r="C475"/>
  <c r="D475"/>
  <c r="C476"/>
  <c r="D476"/>
  <c r="C477"/>
  <c r="D477"/>
  <c r="C478"/>
  <c r="D478"/>
  <c r="C479"/>
  <c r="D479"/>
  <c r="C480"/>
  <c r="D480"/>
  <c r="C481"/>
  <c r="D481"/>
  <c r="C482"/>
  <c r="D482"/>
  <c r="C483"/>
  <c r="D483"/>
  <c r="C484"/>
  <c r="D484"/>
  <c r="C485"/>
  <c r="D485"/>
  <c r="C486"/>
  <c r="D486"/>
  <c r="C487"/>
  <c r="D487"/>
  <c r="C488"/>
  <c r="D488"/>
  <c r="C489"/>
  <c r="D489"/>
  <c r="C490"/>
  <c r="D490"/>
  <c r="C491"/>
  <c r="D491"/>
  <c r="C492"/>
  <c r="D492"/>
  <c r="C493"/>
  <c r="D493"/>
  <c r="C494"/>
  <c r="D494"/>
  <c r="C495"/>
  <c r="D495"/>
  <c r="C496"/>
  <c r="D496"/>
  <c r="C497"/>
  <c r="D497"/>
  <c r="C498"/>
  <c r="D498"/>
  <c r="C499"/>
  <c r="D499"/>
  <c r="C500"/>
  <c r="D500"/>
  <c r="C501"/>
  <c r="D501"/>
  <c r="C502"/>
  <c r="D502"/>
  <c r="C503"/>
  <c r="D503"/>
  <c r="C504"/>
  <c r="D504"/>
  <c r="C505"/>
  <c r="D505"/>
  <c r="C506"/>
  <c r="D506"/>
  <c r="C507"/>
  <c r="D507"/>
  <c r="C508"/>
  <c r="D508"/>
  <c r="C509"/>
  <c r="D509"/>
  <c r="C510"/>
  <c r="D510"/>
  <c r="C511"/>
  <c r="D511"/>
  <c r="C512"/>
  <c r="D512"/>
  <c r="C513"/>
  <c r="D513"/>
  <c r="C514"/>
  <c r="D514"/>
  <c r="C515"/>
  <c r="D515"/>
  <c r="C516"/>
  <c r="D516"/>
  <c r="C517"/>
  <c r="D517"/>
  <c r="C518"/>
  <c r="D518"/>
  <c r="C519"/>
  <c r="D519"/>
  <c r="C520"/>
  <c r="D520"/>
  <c r="C521"/>
  <c r="D521"/>
  <c r="C522"/>
  <c r="D522"/>
  <c r="C523"/>
  <c r="D523"/>
  <c r="C524"/>
  <c r="D524"/>
  <c r="C525"/>
  <c r="D525"/>
  <c r="C526"/>
  <c r="D526"/>
  <c r="C527"/>
  <c r="D527"/>
  <c r="C528"/>
  <c r="D528"/>
  <c r="C529"/>
  <c r="D529"/>
  <c r="C530"/>
  <c r="D530"/>
  <c r="C531"/>
  <c r="D531"/>
  <c r="C532"/>
  <c r="D532"/>
  <c r="C533"/>
  <c r="D533"/>
  <c r="C534"/>
  <c r="D534"/>
  <c r="C535"/>
  <c r="D535"/>
  <c r="C536"/>
  <c r="D536"/>
  <c r="C537"/>
  <c r="D537"/>
  <c r="C538"/>
  <c r="D538"/>
  <c r="C539"/>
  <c r="D539"/>
  <c r="C540"/>
  <c r="D540"/>
  <c r="C541"/>
  <c r="D541"/>
  <c r="C542"/>
  <c r="D542"/>
  <c r="C543"/>
  <c r="D543"/>
  <c r="C544"/>
  <c r="D544"/>
  <c r="C545"/>
  <c r="D545"/>
  <c r="C546"/>
  <c r="D546"/>
  <c r="C547"/>
  <c r="D547"/>
  <c r="C548"/>
  <c r="D548"/>
  <c r="C549"/>
  <c r="D549"/>
  <c r="C550"/>
  <c r="D550"/>
  <c r="C551"/>
  <c r="D551"/>
  <c r="C552"/>
  <c r="D552"/>
  <c r="C553"/>
  <c r="D553"/>
  <c r="C554"/>
  <c r="D554"/>
  <c r="C555"/>
  <c r="D555"/>
  <c r="C556"/>
  <c r="D556"/>
  <c r="C557"/>
  <c r="D557"/>
  <c r="C558"/>
  <c r="D558"/>
  <c r="C559"/>
  <c r="D559"/>
  <c r="C560"/>
  <c r="D560"/>
  <c r="C561"/>
  <c r="D561"/>
  <c r="C562"/>
  <c r="D562"/>
  <c r="C563"/>
  <c r="D563"/>
  <c r="C564"/>
  <c r="D564"/>
  <c r="C565"/>
  <c r="D565"/>
  <c r="C566"/>
  <c r="D566"/>
  <c r="C567"/>
  <c r="D567"/>
  <c r="C568"/>
  <c r="D568"/>
  <c r="C569"/>
  <c r="D569"/>
  <c r="C570"/>
  <c r="D570"/>
  <c r="C571"/>
  <c r="D571"/>
  <c r="C572"/>
  <c r="D572"/>
  <c r="C573"/>
  <c r="D573"/>
  <c r="C574"/>
  <c r="D574"/>
  <c r="C575"/>
  <c r="D575"/>
  <c r="C576"/>
  <c r="D576"/>
  <c r="C577"/>
  <c r="D577"/>
  <c r="C578"/>
  <c r="D578"/>
  <c r="C579"/>
  <c r="D579"/>
  <c r="C580"/>
  <c r="D580"/>
  <c r="C581"/>
  <c r="D581"/>
  <c r="C582"/>
  <c r="D582"/>
  <c r="C583"/>
  <c r="D583"/>
  <c r="C584"/>
  <c r="D584"/>
  <c r="C585"/>
  <c r="D585"/>
  <c r="C586"/>
  <c r="D586"/>
  <c r="C587"/>
  <c r="D587"/>
  <c r="C588"/>
  <c r="D588"/>
  <c r="C589"/>
  <c r="D589"/>
  <c r="C590"/>
  <c r="D590"/>
  <c r="C591"/>
  <c r="D591"/>
  <c r="C592"/>
  <c r="D592"/>
  <c r="C593"/>
  <c r="D593"/>
  <c r="C594"/>
  <c r="D594"/>
  <c r="C595"/>
  <c r="D595"/>
  <c r="C596"/>
  <c r="D596"/>
  <c r="C597"/>
  <c r="D597"/>
  <c r="C598"/>
  <c r="D598"/>
  <c r="C599"/>
  <c r="D599"/>
  <c r="C600"/>
  <c r="D600"/>
  <c r="C601"/>
  <c r="D601"/>
  <c r="C602"/>
  <c r="D602"/>
  <c r="C603"/>
  <c r="D603"/>
  <c r="C604"/>
  <c r="D604"/>
  <c r="C605"/>
  <c r="D605"/>
  <c r="C606"/>
  <c r="D606"/>
  <c r="C607"/>
  <c r="D607"/>
  <c r="C608"/>
  <c r="D608"/>
  <c r="C609"/>
  <c r="D609"/>
  <c r="C610"/>
  <c r="D610"/>
  <c r="C611"/>
  <c r="D611"/>
  <c r="C612"/>
  <c r="D612"/>
  <c r="C613"/>
  <c r="D613"/>
  <c r="C614"/>
  <c r="D614"/>
  <c r="C615"/>
  <c r="D615"/>
  <c r="C616"/>
  <c r="D616"/>
  <c r="C617"/>
  <c r="D617"/>
  <c r="C618"/>
  <c r="D618"/>
  <c r="C619"/>
  <c r="D619"/>
  <c r="C620"/>
  <c r="D620"/>
  <c r="C621"/>
  <c r="D621"/>
  <c r="C622"/>
  <c r="D622"/>
  <c r="C623"/>
  <c r="D623"/>
  <c r="C624"/>
  <c r="D624"/>
  <c r="C625"/>
  <c r="D625"/>
  <c r="C626"/>
  <c r="D626"/>
  <c r="C627"/>
  <c r="D627"/>
  <c r="C628"/>
  <c r="D628"/>
  <c r="C629"/>
  <c r="D629"/>
  <c r="C630"/>
  <c r="D630"/>
  <c r="C631"/>
  <c r="D631"/>
  <c r="C632"/>
  <c r="D632"/>
  <c r="C633"/>
  <c r="D633"/>
  <c r="C634"/>
  <c r="D634"/>
  <c r="C635"/>
  <c r="D635"/>
  <c r="C636"/>
  <c r="D636"/>
  <c r="C637"/>
  <c r="D637"/>
  <c r="C638"/>
  <c r="D638"/>
  <c r="C639"/>
  <c r="D639"/>
  <c r="C640"/>
  <c r="D640"/>
  <c r="C641"/>
  <c r="D641"/>
  <c r="C642"/>
  <c r="D642"/>
  <c r="C643"/>
  <c r="D643"/>
  <c r="C644"/>
  <c r="D644"/>
  <c r="C645"/>
  <c r="D645"/>
  <c r="C646"/>
  <c r="D646"/>
  <c r="C647"/>
  <c r="D647"/>
  <c r="C648"/>
  <c r="D648"/>
  <c r="C649"/>
  <c r="D649"/>
  <c r="C650"/>
  <c r="D650"/>
  <c r="C651"/>
  <c r="D651"/>
  <c r="C652"/>
  <c r="D652"/>
  <c r="C653"/>
  <c r="D653"/>
  <c r="C654"/>
  <c r="D654"/>
  <c r="C655"/>
  <c r="D655"/>
  <c r="C656"/>
  <c r="D656"/>
  <c r="C657"/>
  <c r="D657"/>
  <c r="C658"/>
  <c r="D658"/>
  <c r="C659"/>
  <c r="D659"/>
  <c r="C660"/>
  <c r="D660"/>
  <c r="C661"/>
  <c r="D661"/>
  <c r="C662"/>
  <c r="D662"/>
  <c r="C663"/>
  <c r="D663"/>
  <c r="C664"/>
  <c r="D664"/>
  <c r="C665"/>
  <c r="D665"/>
  <c r="C666"/>
  <c r="D666"/>
  <c r="C667"/>
  <c r="D667"/>
  <c r="C668"/>
  <c r="D668"/>
  <c r="C669"/>
  <c r="D669"/>
  <c r="C670"/>
  <c r="D670"/>
  <c r="C671"/>
  <c r="D671"/>
  <c r="C672"/>
  <c r="D672"/>
  <c r="C673"/>
  <c r="D673"/>
  <c r="C674"/>
  <c r="D674"/>
  <c r="C675"/>
  <c r="D675"/>
  <c r="C676"/>
  <c r="D676"/>
  <c r="C677"/>
  <c r="D677"/>
  <c r="C678"/>
  <c r="D678"/>
  <c r="C679"/>
  <c r="D679"/>
  <c r="C680"/>
  <c r="D680"/>
  <c r="C681"/>
  <c r="D681"/>
  <c r="C682"/>
  <c r="D682"/>
  <c r="C683"/>
  <c r="D683"/>
  <c r="C684"/>
  <c r="D684"/>
  <c r="C685"/>
  <c r="D685"/>
  <c r="C686"/>
  <c r="D686"/>
  <c r="C687"/>
  <c r="D687"/>
  <c r="C688"/>
  <c r="D688"/>
  <c r="C689"/>
  <c r="D689"/>
  <c r="C690"/>
  <c r="D690"/>
  <c r="C691"/>
  <c r="D691"/>
  <c r="C692"/>
  <c r="D692"/>
  <c r="C693"/>
  <c r="D693"/>
  <c r="C694"/>
  <c r="D694"/>
  <c r="C695"/>
  <c r="D695"/>
  <c r="C696"/>
  <c r="D696"/>
  <c r="C697"/>
  <c r="D697"/>
  <c r="C698"/>
  <c r="D698"/>
  <c r="C699"/>
  <c r="D699"/>
  <c r="C700"/>
  <c r="D700"/>
  <c r="C701"/>
  <c r="D701"/>
  <c r="C702"/>
  <c r="D702"/>
  <c r="C703"/>
  <c r="D703"/>
  <c r="C704"/>
  <c r="D704"/>
  <c r="C705"/>
  <c r="D705"/>
  <c r="C706"/>
  <c r="D706"/>
  <c r="C707"/>
  <c r="D707"/>
  <c r="C708"/>
  <c r="D708"/>
  <c r="C709"/>
  <c r="D709"/>
  <c r="C710"/>
  <c r="D710"/>
  <c r="C711"/>
  <c r="D711"/>
  <c r="C712"/>
  <c r="D712"/>
  <c r="C713"/>
  <c r="D713"/>
  <c r="C714"/>
  <c r="D714"/>
  <c r="C715"/>
  <c r="D715"/>
  <c r="C716"/>
  <c r="D716"/>
  <c r="C717"/>
  <c r="D717"/>
  <c r="C718"/>
  <c r="D718"/>
  <c r="C719"/>
  <c r="D719"/>
  <c r="C720"/>
  <c r="D720"/>
  <c r="C721"/>
  <c r="D721"/>
  <c r="C722"/>
  <c r="D722"/>
  <c r="C723"/>
  <c r="D723"/>
  <c r="C724"/>
  <c r="D724"/>
  <c r="C725"/>
  <c r="D725"/>
  <c r="C726"/>
  <c r="D726"/>
  <c r="C727"/>
  <c r="D727"/>
  <c r="C728"/>
  <c r="D728"/>
  <c r="C729"/>
  <c r="D729"/>
  <c r="C730"/>
  <c r="D730"/>
  <c r="C731"/>
  <c r="D731"/>
  <c r="C732"/>
  <c r="D732"/>
  <c r="C733"/>
  <c r="D733"/>
  <c r="C734"/>
  <c r="D734"/>
  <c r="C735"/>
  <c r="D735"/>
  <c r="C736"/>
  <c r="D736"/>
  <c r="C737"/>
  <c r="D737"/>
  <c r="C738"/>
  <c r="D738"/>
  <c r="C739"/>
  <c r="D739"/>
  <c r="C740"/>
  <c r="D740"/>
  <c r="C741"/>
  <c r="D741"/>
  <c r="C742"/>
  <c r="D742"/>
  <c r="C743"/>
  <c r="D743"/>
  <c r="C744"/>
  <c r="D744"/>
  <c r="C745"/>
  <c r="D745"/>
  <c r="C746"/>
  <c r="D746"/>
  <c r="C747"/>
  <c r="D747"/>
  <c r="C748"/>
  <c r="D748"/>
  <c r="C749"/>
  <c r="D749"/>
  <c r="C750"/>
  <c r="D750"/>
  <c r="C751"/>
  <c r="D751"/>
  <c r="C752"/>
  <c r="D752"/>
  <c r="C753"/>
  <c r="D753"/>
  <c r="C754"/>
  <c r="D754"/>
  <c r="C755"/>
  <c r="D755"/>
  <c r="C756"/>
  <c r="D756"/>
  <c r="C757"/>
  <c r="D757"/>
  <c r="C758"/>
  <c r="D758"/>
  <c r="C759"/>
  <c r="D759"/>
  <c r="C760"/>
  <c r="D760"/>
  <c r="C761"/>
  <c r="D761"/>
  <c r="C762"/>
  <c r="D762"/>
  <c r="C763"/>
  <c r="D763"/>
  <c r="C764"/>
  <c r="D764"/>
  <c r="C765"/>
  <c r="D765"/>
  <c r="C766"/>
  <c r="D766"/>
  <c r="C767"/>
  <c r="D767"/>
  <c r="C768"/>
  <c r="D768"/>
  <c r="C769"/>
  <c r="D769"/>
  <c r="C770"/>
  <c r="D770"/>
  <c r="C771"/>
  <c r="D771"/>
  <c r="C772"/>
  <c r="D772"/>
  <c r="C773"/>
  <c r="D773"/>
  <c r="C774"/>
  <c r="D774"/>
  <c r="C775"/>
  <c r="D775"/>
  <c r="C776"/>
  <c r="D776"/>
  <c r="C777"/>
  <c r="D777"/>
  <c r="C778"/>
  <c r="D778"/>
  <c r="C779"/>
  <c r="D779"/>
  <c r="C780"/>
  <c r="D780"/>
  <c r="C781"/>
  <c r="D781"/>
  <c r="C782"/>
  <c r="D782"/>
  <c r="C783"/>
  <c r="D783"/>
  <c r="C784"/>
  <c r="D784"/>
  <c r="C785"/>
  <c r="D785"/>
  <c r="C786"/>
  <c r="D786"/>
  <c r="C787"/>
  <c r="D787"/>
  <c r="C788"/>
  <c r="D788"/>
  <c r="C789"/>
  <c r="D789"/>
  <c r="C790"/>
  <c r="D790"/>
  <c r="C791"/>
  <c r="D791"/>
  <c r="C792"/>
  <c r="D792"/>
  <c r="C793"/>
  <c r="D793"/>
  <c r="C794"/>
  <c r="D794"/>
  <c r="C795"/>
  <c r="D795"/>
  <c r="C796"/>
  <c r="D796"/>
  <c r="C797"/>
  <c r="D797"/>
  <c r="C798"/>
  <c r="D798"/>
  <c r="C799"/>
  <c r="D799"/>
  <c r="C800"/>
  <c r="D800"/>
  <c r="C801"/>
  <c r="D801"/>
  <c r="C802"/>
  <c r="D802"/>
  <c r="C803"/>
  <c r="D803"/>
  <c r="C804"/>
  <c r="D804"/>
  <c r="C805"/>
  <c r="D805"/>
  <c r="C806"/>
  <c r="D806"/>
  <c r="C807"/>
  <c r="D807"/>
  <c r="C808"/>
  <c r="D808"/>
  <c r="C809"/>
  <c r="D809"/>
  <c r="C810"/>
  <c r="D810"/>
  <c r="C811"/>
  <c r="D811"/>
  <c r="C812"/>
  <c r="D812"/>
  <c r="C813"/>
  <c r="D813"/>
  <c r="C814"/>
  <c r="D814"/>
  <c r="C815"/>
  <c r="D815"/>
  <c r="C816"/>
  <c r="D816"/>
  <c r="C817"/>
  <c r="D817"/>
  <c r="C818"/>
  <c r="D818"/>
  <c r="C819"/>
  <c r="D819"/>
  <c r="C820"/>
  <c r="D820"/>
  <c r="C821"/>
  <c r="D821"/>
  <c r="C822"/>
  <c r="D822"/>
  <c r="C823"/>
  <c r="D823"/>
  <c r="C824"/>
  <c r="D824"/>
  <c r="C825"/>
  <c r="D825"/>
  <c r="C826"/>
  <c r="D826"/>
  <c r="C827"/>
  <c r="D827"/>
  <c r="C828"/>
  <c r="D828"/>
  <c r="C829"/>
  <c r="D829"/>
  <c r="C830"/>
  <c r="D830"/>
  <c r="C831"/>
  <c r="D831"/>
  <c r="C832"/>
  <c r="D832"/>
  <c r="C833"/>
  <c r="D833"/>
  <c r="C834"/>
  <c r="D834"/>
  <c r="C835"/>
  <c r="D835"/>
  <c r="C836"/>
  <c r="D836"/>
  <c r="C837"/>
  <c r="D837"/>
  <c r="C838"/>
  <c r="D838"/>
  <c r="C839"/>
  <c r="D839"/>
  <c r="C840"/>
  <c r="D840"/>
  <c r="C841"/>
  <c r="D841"/>
  <c r="C842"/>
  <c r="D842"/>
  <c r="C843"/>
  <c r="D843"/>
  <c r="C844"/>
  <c r="D844"/>
  <c r="C845"/>
  <c r="D845"/>
  <c r="C846"/>
  <c r="D846"/>
  <c r="C847"/>
  <c r="D847"/>
  <c r="C848"/>
  <c r="D848"/>
  <c r="C849"/>
  <c r="D849"/>
  <c r="C850"/>
  <c r="D850"/>
  <c r="C851"/>
  <c r="D851"/>
  <c r="C852"/>
  <c r="D852"/>
  <c r="C853"/>
  <c r="D853"/>
  <c r="C854"/>
  <c r="D854"/>
  <c r="C855"/>
  <c r="D855"/>
  <c r="C856"/>
  <c r="D856"/>
  <c r="C857"/>
  <c r="D857"/>
  <c r="C858"/>
  <c r="D858"/>
  <c r="C859"/>
  <c r="D859"/>
  <c r="C860"/>
  <c r="D860"/>
  <c r="C861"/>
  <c r="D861"/>
  <c r="C862"/>
  <c r="D862"/>
  <c r="C863"/>
  <c r="D863"/>
  <c r="C864"/>
  <c r="D864"/>
  <c r="C865"/>
  <c r="D865"/>
  <c r="C866"/>
  <c r="D866"/>
  <c r="C867"/>
  <c r="D867"/>
  <c r="C868"/>
  <c r="D868"/>
  <c r="C869"/>
  <c r="D869"/>
  <c r="C870"/>
  <c r="D870"/>
  <c r="C871"/>
  <c r="D871"/>
  <c r="C872"/>
  <c r="D872"/>
  <c r="C873"/>
  <c r="D873"/>
  <c r="C874"/>
  <c r="D874"/>
  <c r="C875"/>
  <c r="D875"/>
  <c r="C876"/>
  <c r="D876"/>
  <c r="C877"/>
  <c r="D877"/>
  <c r="C878"/>
  <c r="D878"/>
  <c r="C879"/>
  <c r="D879"/>
  <c r="C880"/>
  <c r="D880"/>
  <c r="C881"/>
  <c r="D881"/>
  <c r="C882"/>
  <c r="D882"/>
  <c r="C883"/>
  <c r="D883"/>
  <c r="C884"/>
  <c r="D884"/>
  <c r="C885"/>
  <c r="D885"/>
  <c r="C886"/>
  <c r="D886"/>
  <c r="C887"/>
  <c r="D887"/>
  <c r="C888"/>
  <c r="D888"/>
  <c r="C889"/>
  <c r="D889"/>
  <c r="C890"/>
  <c r="D890"/>
  <c r="C891"/>
  <c r="D891"/>
  <c r="C892"/>
  <c r="D892"/>
  <c r="C893"/>
  <c r="D893"/>
  <c r="C894"/>
  <c r="D894"/>
  <c r="C895"/>
  <c r="D895"/>
  <c r="C896"/>
  <c r="D896"/>
  <c r="C897"/>
  <c r="D897"/>
  <c r="C898"/>
  <c r="D898"/>
  <c r="C899"/>
  <c r="D899"/>
  <c r="C900"/>
  <c r="D900"/>
  <c r="C901"/>
  <c r="D901"/>
  <c r="C902"/>
  <c r="D902"/>
  <c r="C903"/>
  <c r="D903"/>
  <c r="C904"/>
  <c r="D904"/>
  <c r="C905"/>
  <c r="D905"/>
  <c r="C906"/>
  <c r="D906"/>
  <c r="C907"/>
  <c r="D907"/>
  <c r="C908"/>
  <c r="D908"/>
  <c r="C909"/>
  <c r="D909"/>
  <c r="C910"/>
  <c r="D910"/>
  <c r="C911"/>
  <c r="D911"/>
  <c r="C912"/>
  <c r="D912"/>
  <c r="C913"/>
  <c r="D913"/>
  <c r="C914"/>
  <c r="D914"/>
  <c r="C915"/>
  <c r="D915"/>
  <c r="C916"/>
  <c r="D916"/>
  <c r="C917"/>
  <c r="D917"/>
  <c r="C918"/>
  <c r="D918"/>
  <c r="C919"/>
  <c r="D919"/>
  <c r="C920"/>
  <c r="D920"/>
  <c r="C921"/>
  <c r="D921"/>
  <c r="C922"/>
  <c r="D922"/>
  <c r="C923"/>
  <c r="D923"/>
  <c r="C924"/>
  <c r="D924"/>
  <c r="C925"/>
  <c r="D925"/>
  <c r="C926"/>
  <c r="D926"/>
  <c r="C927"/>
  <c r="D927"/>
  <c r="C928"/>
  <c r="D928"/>
</calcChain>
</file>

<file path=xl/sharedStrings.xml><?xml version="1.0" encoding="utf-8"?>
<sst xmlns="http://schemas.openxmlformats.org/spreadsheetml/2006/main" count="2573" uniqueCount="113">
  <si>
    <t>TTC_TYP_ID</t>
  </si>
  <si>
    <t>CAR_BRANDS</t>
  </si>
  <si>
    <t>MODEL_CAR</t>
  </si>
  <si>
    <t>TYP_CAR</t>
  </si>
  <si>
    <t>NAMECRITERIA</t>
  </si>
  <si>
    <t>VALUECRITERIA</t>
  </si>
  <si>
    <t>OPEL</t>
  </si>
  <si>
    <t>Engine type</t>
  </si>
  <si>
    <t>Petrol Engine</t>
  </si>
  <si>
    <t>Engine code</t>
  </si>
  <si>
    <t>Z 14 XEP</t>
  </si>
  <si>
    <t>Number of cylinders</t>
  </si>
  <si>
    <t>Valves per cylinder</t>
  </si>
  <si>
    <t>Fuel</t>
  </si>
  <si>
    <t>Petrol</t>
  </si>
  <si>
    <t>Drive type</t>
  </si>
  <si>
    <t>Front Wheel Drive</t>
  </si>
  <si>
    <t>Refueling</t>
  </si>
  <si>
    <t>Intake Manifold Injection/ Carburettor</t>
  </si>
  <si>
    <t>BMW</t>
  </si>
  <si>
    <t>M10 B16</t>
  </si>
  <si>
    <t>ABS</t>
  </si>
  <si>
    <t>without ABS</t>
  </si>
  <si>
    <t>ASR</t>
  </si>
  <si>
    <t>without ASR</t>
  </si>
  <si>
    <t>Braking system</t>
  </si>
  <si>
    <t>Hydraulic</t>
  </si>
  <si>
    <t>Type of catalyst</t>
  </si>
  <si>
    <t>without catalytic convertor</t>
  </si>
  <si>
    <t>Rear Wheel Drive</t>
  </si>
  <si>
    <t>RENAULT</t>
  </si>
  <si>
    <t>F4R 874</t>
  </si>
  <si>
    <t>M10 B18</t>
  </si>
  <si>
    <t>M10 B20</t>
  </si>
  <si>
    <t>M10 B20 (Turbo)</t>
  </si>
  <si>
    <t>M10 B16 (164VB)</t>
  </si>
  <si>
    <t>M10 B16 (164VA)</t>
  </si>
  <si>
    <t>M10 B18 (184VC)</t>
  </si>
  <si>
    <t>M10 B18 (184VA)</t>
  </si>
  <si>
    <t>M20 B20 (206VA)</t>
  </si>
  <si>
    <t>M20 B23 (236EA)</t>
  </si>
  <si>
    <t>M10 B18 (184VD)</t>
  </si>
  <si>
    <t>M40 B16 (164E1)</t>
  </si>
  <si>
    <t>with 3 way catalyst</t>
  </si>
  <si>
    <t>M10 B18 (184KA)</t>
  </si>
  <si>
    <t>M10 B18 (184EA)</t>
  </si>
  <si>
    <t>M40 B18 (184E1)</t>
  </si>
  <si>
    <t>K4M 858</t>
  </si>
  <si>
    <t>SUZUKI</t>
  </si>
  <si>
    <t>K12B</t>
  </si>
  <si>
    <t>M42 B18 (184S1)</t>
  </si>
  <si>
    <t>M20 B20 (206KA)</t>
  </si>
  <si>
    <t>M20 B20 (206EB)</t>
  </si>
  <si>
    <t>S14 B23 (234EA), S14 B23 (234S1), S14 B23 (234S2)</t>
  </si>
  <si>
    <t>S14 B23 (234S2)</t>
  </si>
  <si>
    <t>M20 B23 (236EC)</t>
  </si>
  <si>
    <t>S14 B23 (234EA)</t>
  </si>
  <si>
    <t>M20 B25 (256E1), M20 B25 (256E2), M20 B25 (256EX), M20 B25 (256K1)</t>
  </si>
  <si>
    <t>All-wheel Drive</t>
  </si>
  <si>
    <t>M20 B25 (256E2)</t>
  </si>
  <si>
    <t>M20 B27 (276KA), M20 B27 (276KB)</t>
  </si>
  <si>
    <t>M20 B27 (276KB)</t>
  </si>
  <si>
    <t>Diesel</t>
  </si>
  <si>
    <t>M21 D24 (246DA)</t>
  </si>
  <si>
    <t>Prechamber Engine</t>
  </si>
  <si>
    <t>M21 D24 (246TB)</t>
  </si>
  <si>
    <t>M20 B25 (256K1)</t>
  </si>
  <si>
    <t>M43 B16 (164E2)</t>
  </si>
  <si>
    <t>M50 B20 (206S1), M50 B20 (206S2), M52 B20 (206S3)</t>
  </si>
  <si>
    <t>D13A</t>
  </si>
  <si>
    <t>Direct Injection</t>
  </si>
  <si>
    <t>M4R 711, M4R 713</t>
  </si>
  <si>
    <t>M50 B25 (256S1), M50 B25 (256S2)</t>
  </si>
  <si>
    <t>FORD</t>
  </si>
  <si>
    <t>PNDA</t>
  </si>
  <si>
    <t>M51 D25 (256T1)</t>
  </si>
  <si>
    <t>M10 B18 (184VB)</t>
  </si>
  <si>
    <t>ALFA ROMEO</t>
  </si>
  <si>
    <t>AR 06212</t>
  </si>
  <si>
    <t>IQDA, IQDB</t>
  </si>
  <si>
    <t>AR 01646</t>
  </si>
  <si>
    <t>JQDA, JQDB</t>
  </si>
  <si>
    <t>JTDA, JTDB</t>
  </si>
  <si>
    <t>T3DA, T3DB</t>
  </si>
  <si>
    <t>T1DA, T1DB</t>
  </si>
  <si>
    <t>MINELLI</t>
  </si>
  <si>
    <t>18 K4F</t>
  </si>
  <si>
    <t>SAAB</t>
  </si>
  <si>
    <t>A 20 DTR</t>
  </si>
  <si>
    <t>STANGUELLINI</t>
  </si>
  <si>
    <t>CO</t>
  </si>
  <si>
    <t>AR 30184</t>
  </si>
  <si>
    <t>AR 30164</t>
  </si>
  <si>
    <t>AR 30168</t>
  </si>
  <si>
    <t>AR 30124</t>
  </si>
  <si>
    <t>AR 30128</t>
  </si>
  <si>
    <t>AR 30558</t>
  </si>
  <si>
    <t>AR 30146</t>
  </si>
  <si>
    <t>AR 30585</t>
  </si>
  <si>
    <t>AR 30502, AR 30586</t>
  </si>
  <si>
    <t>AR 30168, AR 30587</t>
  </si>
  <si>
    <t>AR 30143, AR 30504</t>
  </si>
  <si>
    <t>101A000</t>
  </si>
  <si>
    <t>AR 30588</t>
  </si>
  <si>
    <t>AR 30146, AR 30508, AR 30588</t>
  </si>
  <si>
    <t>AR 30550</t>
  </si>
  <si>
    <t>AR 30520</t>
  </si>
  <si>
    <t>AR 30558, AR 30737</t>
  </si>
  <si>
    <t>AR 30753, AR 30755</t>
  </si>
  <si>
    <t>AR 30736, AR 30737</t>
  </si>
  <si>
    <t>AR 30737 A</t>
  </si>
  <si>
    <t>MOGU</t>
  </si>
  <si>
    <t>AR 30747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</si>
</sst>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28"/>
  <sheetViews>
    <sheetView tabSelected="1" topLeftCell="A79" workbookViewId="0"/>
  </sheetViews>
  <sheetFormatPr defaultRowHeight="1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>
        <v>1</v>
      </c>
      <c r="B2" t="s">
        <v>6</v>
      </c>
      <c r="C2" t="str">
        <f t="shared" ref="C2:C8" si="0">"CORSA D"</f>
        <v>CORSA D</v>
      </c>
      <c r="D2" t="str">
        <f t="shared" ref="D2:D8" si="1">"1.4"</f>
        <v>1.4</v>
      </c>
      <c r="E2" t="s">
        <v>7</v>
      </c>
      <c r="F2" t="s">
        <v>8</v>
      </c>
    </row>
    <row r="3" spans="1:6">
      <c r="A3">
        <v>1</v>
      </c>
      <c r="B3" t="s">
        <v>6</v>
      </c>
      <c r="C3" t="str">
        <f t="shared" si="0"/>
        <v>CORSA D</v>
      </c>
      <c r="D3" t="str">
        <f t="shared" si="1"/>
        <v>1.4</v>
      </c>
      <c r="E3" t="s">
        <v>9</v>
      </c>
      <c r="F3" t="s">
        <v>10</v>
      </c>
    </row>
    <row r="4" spans="1:6">
      <c r="A4">
        <v>1</v>
      </c>
      <c r="B4" t="s">
        <v>6</v>
      </c>
      <c r="C4" t="str">
        <f t="shared" si="0"/>
        <v>CORSA D</v>
      </c>
      <c r="D4" t="str">
        <f t="shared" si="1"/>
        <v>1.4</v>
      </c>
      <c r="E4" t="s">
        <v>11</v>
      </c>
      <c r="F4">
        <v>4</v>
      </c>
    </row>
    <row r="5" spans="1:6">
      <c r="A5">
        <v>1</v>
      </c>
      <c r="B5" t="s">
        <v>6</v>
      </c>
      <c r="C5" t="str">
        <f t="shared" si="0"/>
        <v>CORSA D</v>
      </c>
      <c r="D5" t="str">
        <f t="shared" si="1"/>
        <v>1.4</v>
      </c>
      <c r="E5" t="s">
        <v>12</v>
      </c>
      <c r="F5">
        <v>4</v>
      </c>
    </row>
    <row r="6" spans="1:6">
      <c r="A6">
        <v>1</v>
      </c>
      <c r="B6" t="s">
        <v>6</v>
      </c>
      <c r="C6" t="str">
        <f t="shared" si="0"/>
        <v>CORSA D</v>
      </c>
      <c r="D6" t="str">
        <f t="shared" si="1"/>
        <v>1.4</v>
      </c>
      <c r="E6" t="s">
        <v>13</v>
      </c>
      <c r="F6" t="s">
        <v>14</v>
      </c>
    </row>
    <row r="7" spans="1:6">
      <c r="A7">
        <v>1</v>
      </c>
      <c r="B7" t="s">
        <v>6</v>
      </c>
      <c r="C7" t="str">
        <f t="shared" si="0"/>
        <v>CORSA D</v>
      </c>
      <c r="D7" t="str">
        <f t="shared" si="1"/>
        <v>1.4</v>
      </c>
      <c r="E7" t="s">
        <v>15</v>
      </c>
      <c r="F7" t="s">
        <v>16</v>
      </c>
    </row>
    <row r="8" spans="1:6">
      <c r="A8">
        <v>1</v>
      </c>
      <c r="B8" t="s">
        <v>6</v>
      </c>
      <c r="C8" t="str">
        <f t="shared" si="0"/>
        <v>CORSA D</v>
      </c>
      <c r="D8" t="str">
        <f t="shared" si="1"/>
        <v>1.4</v>
      </c>
      <c r="E8" t="s">
        <v>17</v>
      </c>
      <c r="F8" t="s">
        <v>18</v>
      </c>
    </row>
    <row r="9" spans="1:6">
      <c r="A9">
        <v>2</v>
      </c>
      <c r="B9" t="s">
        <v>19</v>
      </c>
      <c r="C9" t="str">
        <f t="shared" ref="C9:C19" si="2">"02 (E10)"</f>
        <v>02 (E10)</v>
      </c>
      <c r="D9" t="str">
        <f t="shared" ref="D9:D19" si="3">"1502"</f>
        <v>1502</v>
      </c>
      <c r="E9" t="s">
        <v>7</v>
      </c>
      <c r="F9" t="s">
        <v>8</v>
      </c>
    </row>
    <row r="10" spans="1:6">
      <c r="A10">
        <v>2</v>
      </c>
      <c r="B10" t="s">
        <v>19</v>
      </c>
      <c r="C10" t="str">
        <f t="shared" si="2"/>
        <v>02 (E10)</v>
      </c>
      <c r="D10" t="str">
        <f t="shared" si="3"/>
        <v>1502</v>
      </c>
      <c r="E10" t="s">
        <v>9</v>
      </c>
      <c r="F10" t="s">
        <v>20</v>
      </c>
    </row>
    <row r="11" spans="1:6">
      <c r="A11">
        <v>2</v>
      </c>
      <c r="B11" t="s">
        <v>19</v>
      </c>
      <c r="C11" t="str">
        <f t="shared" si="2"/>
        <v>02 (E10)</v>
      </c>
      <c r="D11" t="str">
        <f t="shared" si="3"/>
        <v>1502</v>
      </c>
      <c r="E11" t="s">
        <v>11</v>
      </c>
      <c r="F11">
        <v>4</v>
      </c>
    </row>
    <row r="12" spans="1:6">
      <c r="A12">
        <v>2</v>
      </c>
      <c r="B12" t="s">
        <v>19</v>
      </c>
      <c r="C12" t="str">
        <f t="shared" si="2"/>
        <v>02 (E10)</v>
      </c>
      <c r="D12" t="str">
        <f t="shared" si="3"/>
        <v>1502</v>
      </c>
      <c r="E12" t="s">
        <v>12</v>
      </c>
      <c r="F12">
        <v>2</v>
      </c>
    </row>
    <row r="13" spans="1:6">
      <c r="A13">
        <v>2</v>
      </c>
      <c r="B13" t="s">
        <v>19</v>
      </c>
      <c r="C13" t="str">
        <f t="shared" si="2"/>
        <v>02 (E10)</v>
      </c>
      <c r="D13" t="str">
        <f t="shared" si="3"/>
        <v>1502</v>
      </c>
      <c r="E13" t="s">
        <v>21</v>
      </c>
      <c r="F13" t="s">
        <v>22</v>
      </c>
    </row>
    <row r="14" spans="1:6">
      <c r="A14">
        <v>2</v>
      </c>
      <c r="B14" t="s">
        <v>19</v>
      </c>
      <c r="C14" t="str">
        <f t="shared" si="2"/>
        <v>02 (E10)</v>
      </c>
      <c r="D14" t="str">
        <f t="shared" si="3"/>
        <v>1502</v>
      </c>
      <c r="E14" t="s">
        <v>23</v>
      </c>
      <c r="F14" t="s">
        <v>24</v>
      </c>
    </row>
    <row r="15" spans="1:6">
      <c r="A15">
        <v>2</v>
      </c>
      <c r="B15" t="s">
        <v>19</v>
      </c>
      <c r="C15" t="str">
        <f t="shared" si="2"/>
        <v>02 (E10)</v>
      </c>
      <c r="D15" t="str">
        <f t="shared" si="3"/>
        <v>1502</v>
      </c>
      <c r="E15" t="s">
        <v>25</v>
      </c>
      <c r="F15" t="s">
        <v>26</v>
      </c>
    </row>
    <row r="16" spans="1:6">
      <c r="A16">
        <v>2</v>
      </c>
      <c r="B16" t="s">
        <v>19</v>
      </c>
      <c r="C16" t="str">
        <f t="shared" si="2"/>
        <v>02 (E10)</v>
      </c>
      <c r="D16" t="str">
        <f t="shared" si="3"/>
        <v>1502</v>
      </c>
      <c r="E16" t="s">
        <v>13</v>
      </c>
      <c r="F16" t="s">
        <v>14</v>
      </c>
    </row>
    <row r="17" spans="1:6">
      <c r="A17">
        <v>2</v>
      </c>
      <c r="B17" t="s">
        <v>19</v>
      </c>
      <c r="C17" t="str">
        <f t="shared" si="2"/>
        <v>02 (E10)</v>
      </c>
      <c r="D17" t="str">
        <f t="shared" si="3"/>
        <v>1502</v>
      </c>
      <c r="E17" t="s">
        <v>27</v>
      </c>
      <c r="F17" t="s">
        <v>28</v>
      </c>
    </row>
    <row r="18" spans="1:6">
      <c r="A18">
        <v>2</v>
      </c>
      <c r="B18" t="s">
        <v>19</v>
      </c>
      <c r="C18" t="str">
        <f t="shared" si="2"/>
        <v>02 (E10)</v>
      </c>
      <c r="D18" t="str">
        <f t="shared" si="3"/>
        <v>1502</v>
      </c>
      <c r="E18" t="s">
        <v>15</v>
      </c>
      <c r="F18" t="s">
        <v>29</v>
      </c>
    </row>
    <row r="19" spans="1:6">
      <c r="A19">
        <v>2</v>
      </c>
      <c r="B19" t="s">
        <v>19</v>
      </c>
      <c r="C19" t="str">
        <f t="shared" si="2"/>
        <v>02 (E10)</v>
      </c>
      <c r="D19" t="str">
        <f t="shared" si="3"/>
        <v>1502</v>
      </c>
      <c r="E19" t="s">
        <v>17</v>
      </c>
      <c r="F19" t="s">
        <v>18</v>
      </c>
    </row>
    <row r="20" spans="1:6">
      <c r="A20">
        <v>3</v>
      </c>
      <c r="B20" t="s">
        <v>30</v>
      </c>
      <c r="C20" t="str">
        <f t="shared" ref="C20:C26" si="4">"MEGANE III Coupe (DZ0/1_)"</f>
        <v>MEGANE III Coupe (DZ0/1_)</v>
      </c>
      <c r="D20" t="str">
        <f t="shared" ref="D20:D26" si="5">"2.0 TCe (DZ1N)"</f>
        <v>2.0 TCe (DZ1N)</v>
      </c>
      <c r="E20" t="s">
        <v>7</v>
      </c>
      <c r="F20" t="s">
        <v>8</v>
      </c>
    </row>
    <row r="21" spans="1:6">
      <c r="A21">
        <v>3</v>
      </c>
      <c r="B21" t="s">
        <v>30</v>
      </c>
      <c r="C21" t="str">
        <f t="shared" si="4"/>
        <v>MEGANE III Coupe (DZ0/1_)</v>
      </c>
      <c r="D21" t="str">
        <f t="shared" si="5"/>
        <v>2.0 TCe (DZ1N)</v>
      </c>
      <c r="E21" t="s">
        <v>9</v>
      </c>
      <c r="F21" t="s">
        <v>31</v>
      </c>
    </row>
    <row r="22" spans="1:6">
      <c r="A22">
        <v>3</v>
      </c>
      <c r="B22" t="s">
        <v>30</v>
      </c>
      <c r="C22" t="str">
        <f t="shared" si="4"/>
        <v>MEGANE III Coupe (DZ0/1_)</v>
      </c>
      <c r="D22" t="str">
        <f t="shared" si="5"/>
        <v>2.0 TCe (DZ1N)</v>
      </c>
      <c r="E22" t="s">
        <v>11</v>
      </c>
      <c r="F22">
        <v>4</v>
      </c>
    </row>
    <row r="23" spans="1:6">
      <c r="A23">
        <v>3</v>
      </c>
      <c r="B23" t="s">
        <v>30</v>
      </c>
      <c r="C23" t="str">
        <f t="shared" si="4"/>
        <v>MEGANE III Coupe (DZ0/1_)</v>
      </c>
      <c r="D23" t="str">
        <f t="shared" si="5"/>
        <v>2.0 TCe (DZ1N)</v>
      </c>
      <c r="E23" t="s">
        <v>12</v>
      </c>
      <c r="F23">
        <v>4</v>
      </c>
    </row>
    <row r="24" spans="1:6">
      <c r="A24">
        <v>3</v>
      </c>
      <c r="B24" t="s">
        <v>30</v>
      </c>
      <c r="C24" t="str">
        <f t="shared" si="4"/>
        <v>MEGANE III Coupe (DZ0/1_)</v>
      </c>
      <c r="D24" t="str">
        <f t="shared" si="5"/>
        <v>2.0 TCe (DZ1N)</v>
      </c>
      <c r="E24" t="s">
        <v>13</v>
      </c>
      <c r="F24" t="s">
        <v>14</v>
      </c>
    </row>
    <row r="25" spans="1:6">
      <c r="A25">
        <v>3</v>
      </c>
      <c r="B25" t="s">
        <v>30</v>
      </c>
      <c r="C25" t="str">
        <f t="shared" si="4"/>
        <v>MEGANE III Coupe (DZ0/1_)</v>
      </c>
      <c r="D25" t="str">
        <f t="shared" si="5"/>
        <v>2.0 TCe (DZ1N)</v>
      </c>
      <c r="E25" t="s">
        <v>15</v>
      </c>
      <c r="F25" t="s">
        <v>16</v>
      </c>
    </row>
    <row r="26" spans="1:6">
      <c r="A26">
        <v>3</v>
      </c>
      <c r="B26" t="s">
        <v>30</v>
      </c>
      <c r="C26" t="str">
        <f t="shared" si="4"/>
        <v>MEGANE III Coupe (DZ0/1_)</v>
      </c>
      <c r="D26" t="str">
        <f t="shared" si="5"/>
        <v>2.0 TCe (DZ1N)</v>
      </c>
      <c r="E26" t="s">
        <v>17</v>
      </c>
      <c r="F26" t="s">
        <v>18</v>
      </c>
    </row>
    <row r="27" spans="1:6">
      <c r="A27">
        <v>4</v>
      </c>
      <c r="B27" t="s">
        <v>19</v>
      </c>
      <c r="C27" t="str">
        <f t="shared" ref="C27:C58" si="6">"02 (E10)"</f>
        <v>02 (E10)</v>
      </c>
      <c r="D27" t="str">
        <f t="shared" ref="D27:D36" si="7">"1602"</f>
        <v>1602</v>
      </c>
      <c r="E27" t="s">
        <v>7</v>
      </c>
      <c r="F27" t="s">
        <v>8</v>
      </c>
    </row>
    <row r="28" spans="1:6">
      <c r="A28">
        <v>4</v>
      </c>
      <c r="B28" t="s">
        <v>19</v>
      </c>
      <c r="C28" t="str">
        <f t="shared" si="6"/>
        <v>02 (E10)</v>
      </c>
      <c r="D28" t="str">
        <f t="shared" si="7"/>
        <v>1602</v>
      </c>
      <c r="E28" t="s">
        <v>9</v>
      </c>
      <c r="F28" t="s">
        <v>20</v>
      </c>
    </row>
    <row r="29" spans="1:6">
      <c r="A29">
        <v>4</v>
      </c>
      <c r="B29" t="s">
        <v>19</v>
      </c>
      <c r="C29" t="str">
        <f t="shared" si="6"/>
        <v>02 (E10)</v>
      </c>
      <c r="D29" t="str">
        <f t="shared" si="7"/>
        <v>1602</v>
      </c>
      <c r="E29" t="s">
        <v>11</v>
      </c>
      <c r="F29">
        <v>4</v>
      </c>
    </row>
    <row r="30" spans="1:6">
      <c r="A30">
        <v>4</v>
      </c>
      <c r="B30" t="s">
        <v>19</v>
      </c>
      <c r="C30" t="str">
        <f t="shared" si="6"/>
        <v>02 (E10)</v>
      </c>
      <c r="D30" t="str">
        <f t="shared" si="7"/>
        <v>1602</v>
      </c>
      <c r="E30" t="s">
        <v>12</v>
      </c>
      <c r="F30">
        <v>2</v>
      </c>
    </row>
    <row r="31" spans="1:6">
      <c r="A31">
        <v>4</v>
      </c>
      <c r="B31" t="s">
        <v>19</v>
      </c>
      <c r="C31" t="str">
        <f t="shared" si="6"/>
        <v>02 (E10)</v>
      </c>
      <c r="D31" t="str">
        <f t="shared" si="7"/>
        <v>1602</v>
      </c>
      <c r="E31" t="s">
        <v>21</v>
      </c>
      <c r="F31" t="s">
        <v>22</v>
      </c>
    </row>
    <row r="32" spans="1:6">
      <c r="A32">
        <v>4</v>
      </c>
      <c r="B32" t="s">
        <v>19</v>
      </c>
      <c r="C32" t="str">
        <f t="shared" si="6"/>
        <v>02 (E10)</v>
      </c>
      <c r="D32" t="str">
        <f t="shared" si="7"/>
        <v>1602</v>
      </c>
      <c r="E32" t="s">
        <v>23</v>
      </c>
      <c r="F32" t="s">
        <v>24</v>
      </c>
    </row>
    <row r="33" spans="1:6">
      <c r="A33">
        <v>4</v>
      </c>
      <c r="B33" t="s">
        <v>19</v>
      </c>
      <c r="C33" t="str">
        <f t="shared" si="6"/>
        <v>02 (E10)</v>
      </c>
      <c r="D33" t="str">
        <f t="shared" si="7"/>
        <v>1602</v>
      </c>
      <c r="E33" t="s">
        <v>25</v>
      </c>
      <c r="F33" t="s">
        <v>26</v>
      </c>
    </row>
    <row r="34" spans="1:6">
      <c r="A34">
        <v>4</v>
      </c>
      <c r="B34" t="s">
        <v>19</v>
      </c>
      <c r="C34" t="str">
        <f t="shared" si="6"/>
        <v>02 (E10)</v>
      </c>
      <c r="D34" t="str">
        <f t="shared" si="7"/>
        <v>1602</v>
      </c>
      <c r="E34" t="s">
        <v>13</v>
      </c>
      <c r="F34" t="s">
        <v>14</v>
      </c>
    </row>
    <row r="35" spans="1:6">
      <c r="A35">
        <v>4</v>
      </c>
      <c r="B35" t="s">
        <v>19</v>
      </c>
      <c r="C35" t="str">
        <f t="shared" si="6"/>
        <v>02 (E10)</v>
      </c>
      <c r="D35" t="str">
        <f t="shared" si="7"/>
        <v>1602</v>
      </c>
      <c r="E35" t="s">
        <v>15</v>
      </c>
      <c r="F35" t="s">
        <v>29</v>
      </c>
    </row>
    <row r="36" spans="1:6">
      <c r="A36">
        <v>4</v>
      </c>
      <c r="B36" t="s">
        <v>19</v>
      </c>
      <c r="C36" t="str">
        <f t="shared" si="6"/>
        <v>02 (E10)</v>
      </c>
      <c r="D36" t="str">
        <f t="shared" si="7"/>
        <v>1602</v>
      </c>
      <c r="E36" t="s">
        <v>17</v>
      </c>
      <c r="F36" t="s">
        <v>18</v>
      </c>
    </row>
    <row r="37" spans="1:6">
      <c r="A37">
        <v>5</v>
      </c>
      <c r="B37" t="s">
        <v>19</v>
      </c>
      <c r="C37" t="str">
        <f t="shared" si="6"/>
        <v>02 (E10)</v>
      </c>
      <c r="D37" t="str">
        <f t="shared" ref="D37:D47" si="8">"1802"</f>
        <v>1802</v>
      </c>
      <c r="E37" t="s">
        <v>7</v>
      </c>
      <c r="F37" t="s">
        <v>8</v>
      </c>
    </row>
    <row r="38" spans="1:6">
      <c r="A38">
        <v>5</v>
      </c>
      <c r="B38" t="s">
        <v>19</v>
      </c>
      <c r="C38" t="str">
        <f t="shared" si="6"/>
        <v>02 (E10)</v>
      </c>
      <c r="D38" t="str">
        <f t="shared" si="8"/>
        <v>1802</v>
      </c>
      <c r="E38" t="s">
        <v>9</v>
      </c>
      <c r="F38" t="s">
        <v>32</v>
      </c>
    </row>
    <row r="39" spans="1:6">
      <c r="A39">
        <v>5</v>
      </c>
      <c r="B39" t="s">
        <v>19</v>
      </c>
      <c r="C39" t="str">
        <f t="shared" si="6"/>
        <v>02 (E10)</v>
      </c>
      <c r="D39" t="str">
        <f t="shared" si="8"/>
        <v>1802</v>
      </c>
      <c r="E39" t="s">
        <v>11</v>
      </c>
      <c r="F39">
        <v>4</v>
      </c>
    </row>
    <row r="40" spans="1:6">
      <c r="A40">
        <v>5</v>
      </c>
      <c r="B40" t="s">
        <v>19</v>
      </c>
      <c r="C40" t="str">
        <f t="shared" si="6"/>
        <v>02 (E10)</v>
      </c>
      <c r="D40" t="str">
        <f t="shared" si="8"/>
        <v>1802</v>
      </c>
      <c r="E40" t="s">
        <v>12</v>
      </c>
      <c r="F40">
        <v>2</v>
      </c>
    </row>
    <row r="41" spans="1:6">
      <c r="A41">
        <v>5</v>
      </c>
      <c r="B41" t="s">
        <v>19</v>
      </c>
      <c r="C41" t="str">
        <f t="shared" si="6"/>
        <v>02 (E10)</v>
      </c>
      <c r="D41" t="str">
        <f t="shared" si="8"/>
        <v>1802</v>
      </c>
      <c r="E41" t="s">
        <v>21</v>
      </c>
      <c r="F41" t="s">
        <v>22</v>
      </c>
    </row>
    <row r="42" spans="1:6">
      <c r="A42">
        <v>5</v>
      </c>
      <c r="B42" t="s">
        <v>19</v>
      </c>
      <c r="C42" t="str">
        <f t="shared" si="6"/>
        <v>02 (E10)</v>
      </c>
      <c r="D42" t="str">
        <f t="shared" si="8"/>
        <v>1802</v>
      </c>
      <c r="E42" t="s">
        <v>23</v>
      </c>
      <c r="F42" t="s">
        <v>24</v>
      </c>
    </row>
    <row r="43" spans="1:6">
      <c r="A43">
        <v>5</v>
      </c>
      <c r="B43" t="s">
        <v>19</v>
      </c>
      <c r="C43" t="str">
        <f t="shared" si="6"/>
        <v>02 (E10)</v>
      </c>
      <c r="D43" t="str">
        <f t="shared" si="8"/>
        <v>1802</v>
      </c>
      <c r="E43" t="s">
        <v>25</v>
      </c>
      <c r="F43" t="s">
        <v>26</v>
      </c>
    </row>
    <row r="44" spans="1:6">
      <c r="A44">
        <v>5</v>
      </c>
      <c r="B44" t="s">
        <v>19</v>
      </c>
      <c r="C44" t="str">
        <f t="shared" si="6"/>
        <v>02 (E10)</v>
      </c>
      <c r="D44" t="str">
        <f t="shared" si="8"/>
        <v>1802</v>
      </c>
      <c r="E44" t="s">
        <v>13</v>
      </c>
      <c r="F44" t="s">
        <v>14</v>
      </c>
    </row>
    <row r="45" spans="1:6">
      <c r="A45">
        <v>5</v>
      </c>
      <c r="B45" t="s">
        <v>19</v>
      </c>
      <c r="C45" t="str">
        <f t="shared" si="6"/>
        <v>02 (E10)</v>
      </c>
      <c r="D45" t="str">
        <f t="shared" si="8"/>
        <v>1802</v>
      </c>
      <c r="E45" t="s">
        <v>27</v>
      </c>
      <c r="F45" t="s">
        <v>28</v>
      </c>
    </row>
    <row r="46" spans="1:6">
      <c r="A46">
        <v>5</v>
      </c>
      <c r="B46" t="s">
        <v>19</v>
      </c>
      <c r="C46" t="str">
        <f t="shared" si="6"/>
        <v>02 (E10)</v>
      </c>
      <c r="D46" t="str">
        <f t="shared" si="8"/>
        <v>1802</v>
      </c>
      <c r="E46" t="s">
        <v>15</v>
      </c>
      <c r="F46" t="s">
        <v>29</v>
      </c>
    </row>
    <row r="47" spans="1:6">
      <c r="A47">
        <v>5</v>
      </c>
      <c r="B47" t="s">
        <v>19</v>
      </c>
      <c r="C47" t="str">
        <f t="shared" si="6"/>
        <v>02 (E10)</v>
      </c>
      <c r="D47" t="str">
        <f t="shared" si="8"/>
        <v>1802</v>
      </c>
      <c r="E47" t="s">
        <v>17</v>
      </c>
      <c r="F47" t="s">
        <v>18</v>
      </c>
    </row>
    <row r="48" spans="1:6">
      <c r="A48">
        <v>6</v>
      </c>
      <c r="B48" t="s">
        <v>19</v>
      </c>
      <c r="C48" t="str">
        <f t="shared" si="6"/>
        <v>02 (E10)</v>
      </c>
      <c r="D48" t="str">
        <f t="shared" ref="D48:D69" si="9">"2002"</f>
        <v>2002</v>
      </c>
      <c r="E48" t="s">
        <v>7</v>
      </c>
      <c r="F48" t="s">
        <v>8</v>
      </c>
    </row>
    <row r="49" spans="1:6">
      <c r="A49">
        <v>6</v>
      </c>
      <c r="B49" t="s">
        <v>19</v>
      </c>
      <c r="C49" t="str">
        <f t="shared" si="6"/>
        <v>02 (E10)</v>
      </c>
      <c r="D49" t="str">
        <f t="shared" si="9"/>
        <v>2002</v>
      </c>
      <c r="E49" t="s">
        <v>9</v>
      </c>
      <c r="F49" t="s">
        <v>33</v>
      </c>
    </row>
    <row r="50" spans="1:6">
      <c r="A50">
        <v>6</v>
      </c>
      <c r="B50" t="s">
        <v>19</v>
      </c>
      <c r="C50" t="str">
        <f t="shared" si="6"/>
        <v>02 (E10)</v>
      </c>
      <c r="D50" t="str">
        <f t="shared" si="9"/>
        <v>2002</v>
      </c>
      <c r="E50" t="s">
        <v>11</v>
      </c>
      <c r="F50">
        <v>4</v>
      </c>
    </row>
    <row r="51" spans="1:6">
      <c r="A51">
        <v>6</v>
      </c>
      <c r="B51" t="s">
        <v>19</v>
      </c>
      <c r="C51" t="str">
        <f t="shared" si="6"/>
        <v>02 (E10)</v>
      </c>
      <c r="D51" t="str">
        <f t="shared" si="9"/>
        <v>2002</v>
      </c>
      <c r="E51" t="s">
        <v>12</v>
      </c>
      <c r="F51">
        <v>2</v>
      </c>
    </row>
    <row r="52" spans="1:6">
      <c r="A52">
        <v>6</v>
      </c>
      <c r="B52" t="s">
        <v>19</v>
      </c>
      <c r="C52" t="str">
        <f t="shared" si="6"/>
        <v>02 (E10)</v>
      </c>
      <c r="D52" t="str">
        <f t="shared" si="9"/>
        <v>2002</v>
      </c>
      <c r="E52" t="s">
        <v>21</v>
      </c>
      <c r="F52" t="s">
        <v>22</v>
      </c>
    </row>
    <row r="53" spans="1:6">
      <c r="A53">
        <v>6</v>
      </c>
      <c r="B53" t="s">
        <v>19</v>
      </c>
      <c r="C53" t="str">
        <f t="shared" si="6"/>
        <v>02 (E10)</v>
      </c>
      <c r="D53" t="str">
        <f t="shared" si="9"/>
        <v>2002</v>
      </c>
      <c r="E53" t="s">
        <v>23</v>
      </c>
      <c r="F53" t="s">
        <v>24</v>
      </c>
    </row>
    <row r="54" spans="1:6">
      <c r="A54">
        <v>6</v>
      </c>
      <c r="B54" t="s">
        <v>19</v>
      </c>
      <c r="C54" t="str">
        <f t="shared" si="6"/>
        <v>02 (E10)</v>
      </c>
      <c r="D54" t="str">
        <f t="shared" si="9"/>
        <v>2002</v>
      </c>
      <c r="E54" t="s">
        <v>25</v>
      </c>
      <c r="F54" t="s">
        <v>26</v>
      </c>
    </row>
    <row r="55" spans="1:6">
      <c r="A55">
        <v>6</v>
      </c>
      <c r="B55" t="s">
        <v>19</v>
      </c>
      <c r="C55" t="str">
        <f t="shared" si="6"/>
        <v>02 (E10)</v>
      </c>
      <c r="D55" t="str">
        <f t="shared" si="9"/>
        <v>2002</v>
      </c>
      <c r="E55" t="s">
        <v>13</v>
      </c>
      <c r="F55" t="s">
        <v>14</v>
      </c>
    </row>
    <row r="56" spans="1:6">
      <c r="A56">
        <v>6</v>
      </c>
      <c r="B56" t="s">
        <v>19</v>
      </c>
      <c r="C56" t="str">
        <f t="shared" si="6"/>
        <v>02 (E10)</v>
      </c>
      <c r="D56" t="str">
        <f t="shared" si="9"/>
        <v>2002</v>
      </c>
      <c r="E56" t="s">
        <v>27</v>
      </c>
      <c r="F56" t="s">
        <v>28</v>
      </c>
    </row>
    <row r="57" spans="1:6">
      <c r="A57">
        <v>6</v>
      </c>
      <c r="B57" t="s">
        <v>19</v>
      </c>
      <c r="C57" t="str">
        <f t="shared" si="6"/>
        <v>02 (E10)</v>
      </c>
      <c r="D57" t="str">
        <f t="shared" si="9"/>
        <v>2002</v>
      </c>
      <c r="E57" t="s">
        <v>15</v>
      </c>
      <c r="F57" t="s">
        <v>29</v>
      </c>
    </row>
    <row r="58" spans="1:6">
      <c r="A58">
        <v>6</v>
      </c>
      <c r="B58" t="s">
        <v>19</v>
      </c>
      <c r="C58" t="str">
        <f t="shared" si="6"/>
        <v>02 (E10)</v>
      </c>
      <c r="D58" t="str">
        <f t="shared" si="9"/>
        <v>2002</v>
      </c>
      <c r="E58" t="s">
        <v>17</v>
      </c>
      <c r="F58" t="s">
        <v>18</v>
      </c>
    </row>
    <row r="59" spans="1:6">
      <c r="A59">
        <v>7</v>
      </c>
      <c r="B59" t="s">
        <v>19</v>
      </c>
      <c r="C59" t="str">
        <f t="shared" ref="C59:C69" si="10">"02 Convertible (E10)"</f>
        <v>02 Convertible (E10)</v>
      </c>
      <c r="D59" t="str">
        <f t="shared" si="9"/>
        <v>2002</v>
      </c>
      <c r="E59" t="s">
        <v>7</v>
      </c>
      <c r="F59" t="s">
        <v>8</v>
      </c>
    </row>
    <row r="60" spans="1:6">
      <c r="A60">
        <v>7</v>
      </c>
      <c r="B60" t="s">
        <v>19</v>
      </c>
      <c r="C60" t="str">
        <f t="shared" si="10"/>
        <v>02 Convertible (E10)</v>
      </c>
      <c r="D60" t="str">
        <f t="shared" si="9"/>
        <v>2002</v>
      </c>
      <c r="E60" t="s">
        <v>9</v>
      </c>
      <c r="F60" t="s">
        <v>33</v>
      </c>
    </row>
    <row r="61" spans="1:6">
      <c r="A61">
        <v>7</v>
      </c>
      <c r="B61" t="s">
        <v>19</v>
      </c>
      <c r="C61" t="str">
        <f t="shared" si="10"/>
        <v>02 Convertible (E10)</v>
      </c>
      <c r="D61" t="str">
        <f t="shared" si="9"/>
        <v>2002</v>
      </c>
      <c r="E61" t="s">
        <v>11</v>
      </c>
      <c r="F61">
        <v>4</v>
      </c>
    </row>
    <row r="62" spans="1:6">
      <c r="A62">
        <v>7</v>
      </c>
      <c r="B62" t="s">
        <v>19</v>
      </c>
      <c r="C62" t="str">
        <f t="shared" si="10"/>
        <v>02 Convertible (E10)</v>
      </c>
      <c r="D62" t="str">
        <f t="shared" si="9"/>
        <v>2002</v>
      </c>
      <c r="E62" t="s">
        <v>12</v>
      </c>
      <c r="F62">
        <v>2</v>
      </c>
    </row>
    <row r="63" spans="1:6">
      <c r="A63">
        <v>7</v>
      </c>
      <c r="B63" t="s">
        <v>19</v>
      </c>
      <c r="C63" t="str">
        <f t="shared" si="10"/>
        <v>02 Convertible (E10)</v>
      </c>
      <c r="D63" t="str">
        <f t="shared" si="9"/>
        <v>2002</v>
      </c>
      <c r="E63" t="s">
        <v>21</v>
      </c>
      <c r="F63" t="s">
        <v>22</v>
      </c>
    </row>
    <row r="64" spans="1:6">
      <c r="A64">
        <v>7</v>
      </c>
      <c r="B64" t="s">
        <v>19</v>
      </c>
      <c r="C64" t="str">
        <f t="shared" si="10"/>
        <v>02 Convertible (E10)</v>
      </c>
      <c r="D64" t="str">
        <f t="shared" si="9"/>
        <v>2002</v>
      </c>
      <c r="E64" t="s">
        <v>23</v>
      </c>
      <c r="F64" t="s">
        <v>24</v>
      </c>
    </row>
    <row r="65" spans="1:6">
      <c r="A65">
        <v>7</v>
      </c>
      <c r="B65" t="s">
        <v>19</v>
      </c>
      <c r="C65" t="str">
        <f t="shared" si="10"/>
        <v>02 Convertible (E10)</v>
      </c>
      <c r="D65" t="str">
        <f t="shared" si="9"/>
        <v>2002</v>
      </c>
      <c r="E65" t="s">
        <v>25</v>
      </c>
      <c r="F65" t="s">
        <v>26</v>
      </c>
    </row>
    <row r="66" spans="1:6">
      <c r="A66">
        <v>7</v>
      </c>
      <c r="B66" t="s">
        <v>19</v>
      </c>
      <c r="C66" t="str">
        <f t="shared" si="10"/>
        <v>02 Convertible (E10)</v>
      </c>
      <c r="D66" t="str">
        <f t="shared" si="9"/>
        <v>2002</v>
      </c>
      <c r="E66" t="s">
        <v>13</v>
      </c>
      <c r="F66" t="s">
        <v>14</v>
      </c>
    </row>
    <row r="67" spans="1:6">
      <c r="A67">
        <v>7</v>
      </c>
      <c r="B67" t="s">
        <v>19</v>
      </c>
      <c r="C67" t="str">
        <f t="shared" si="10"/>
        <v>02 Convertible (E10)</v>
      </c>
      <c r="D67" t="str">
        <f t="shared" si="9"/>
        <v>2002</v>
      </c>
      <c r="E67" t="s">
        <v>27</v>
      </c>
      <c r="F67" t="s">
        <v>28</v>
      </c>
    </row>
    <row r="68" spans="1:6">
      <c r="A68">
        <v>7</v>
      </c>
      <c r="B68" t="s">
        <v>19</v>
      </c>
      <c r="C68" t="str">
        <f t="shared" si="10"/>
        <v>02 Convertible (E10)</v>
      </c>
      <c r="D68" t="str">
        <f t="shared" si="9"/>
        <v>2002</v>
      </c>
      <c r="E68" t="s">
        <v>15</v>
      </c>
      <c r="F68" t="s">
        <v>29</v>
      </c>
    </row>
    <row r="69" spans="1:6">
      <c r="A69">
        <v>7</v>
      </c>
      <c r="B69" t="s">
        <v>19</v>
      </c>
      <c r="C69" t="str">
        <f t="shared" si="10"/>
        <v>02 Convertible (E10)</v>
      </c>
      <c r="D69" t="str">
        <f t="shared" si="9"/>
        <v>2002</v>
      </c>
      <c r="E69" t="s">
        <v>17</v>
      </c>
      <c r="F69" t="s">
        <v>18</v>
      </c>
    </row>
    <row r="70" spans="1:6">
      <c r="A70">
        <v>8</v>
      </c>
      <c r="B70" t="s">
        <v>19</v>
      </c>
      <c r="C70" t="str">
        <f t="shared" ref="C70:C91" si="11">"02 (E10)"</f>
        <v>02 (E10)</v>
      </c>
      <c r="D70" t="str">
        <f t="shared" ref="D70:D80" si="12">"2002 Tii"</f>
        <v>2002 Tii</v>
      </c>
      <c r="E70" t="s">
        <v>7</v>
      </c>
      <c r="F70" t="s">
        <v>8</v>
      </c>
    </row>
    <row r="71" spans="1:6">
      <c r="A71">
        <v>8</v>
      </c>
      <c r="B71" t="s">
        <v>19</v>
      </c>
      <c r="C71" t="str">
        <f t="shared" si="11"/>
        <v>02 (E10)</v>
      </c>
      <c r="D71" t="str">
        <f t="shared" si="12"/>
        <v>2002 Tii</v>
      </c>
      <c r="E71" t="s">
        <v>9</v>
      </c>
      <c r="F71" t="s">
        <v>33</v>
      </c>
    </row>
    <row r="72" spans="1:6">
      <c r="A72">
        <v>8</v>
      </c>
      <c r="B72" t="s">
        <v>19</v>
      </c>
      <c r="C72" t="str">
        <f t="shared" si="11"/>
        <v>02 (E10)</v>
      </c>
      <c r="D72" t="str">
        <f t="shared" si="12"/>
        <v>2002 Tii</v>
      </c>
      <c r="E72" t="s">
        <v>11</v>
      </c>
      <c r="F72">
        <v>4</v>
      </c>
    </row>
    <row r="73" spans="1:6">
      <c r="A73">
        <v>8</v>
      </c>
      <c r="B73" t="s">
        <v>19</v>
      </c>
      <c r="C73" t="str">
        <f t="shared" si="11"/>
        <v>02 (E10)</v>
      </c>
      <c r="D73" t="str">
        <f t="shared" si="12"/>
        <v>2002 Tii</v>
      </c>
      <c r="E73" t="s">
        <v>12</v>
      </c>
      <c r="F73">
        <v>2</v>
      </c>
    </row>
    <row r="74" spans="1:6">
      <c r="A74">
        <v>8</v>
      </c>
      <c r="B74" t="s">
        <v>19</v>
      </c>
      <c r="C74" t="str">
        <f t="shared" si="11"/>
        <v>02 (E10)</v>
      </c>
      <c r="D74" t="str">
        <f t="shared" si="12"/>
        <v>2002 Tii</v>
      </c>
      <c r="E74" t="s">
        <v>21</v>
      </c>
      <c r="F74" t="s">
        <v>22</v>
      </c>
    </row>
    <row r="75" spans="1:6">
      <c r="A75">
        <v>8</v>
      </c>
      <c r="B75" t="s">
        <v>19</v>
      </c>
      <c r="C75" t="str">
        <f t="shared" si="11"/>
        <v>02 (E10)</v>
      </c>
      <c r="D75" t="str">
        <f t="shared" si="12"/>
        <v>2002 Tii</v>
      </c>
      <c r="E75" t="s">
        <v>23</v>
      </c>
      <c r="F75" t="s">
        <v>24</v>
      </c>
    </row>
    <row r="76" spans="1:6">
      <c r="A76">
        <v>8</v>
      </c>
      <c r="B76" t="s">
        <v>19</v>
      </c>
      <c r="C76" t="str">
        <f t="shared" si="11"/>
        <v>02 (E10)</v>
      </c>
      <c r="D76" t="str">
        <f t="shared" si="12"/>
        <v>2002 Tii</v>
      </c>
      <c r="E76" t="s">
        <v>25</v>
      </c>
      <c r="F76" t="s">
        <v>26</v>
      </c>
    </row>
    <row r="77" spans="1:6">
      <c r="A77">
        <v>8</v>
      </c>
      <c r="B77" t="s">
        <v>19</v>
      </c>
      <c r="C77" t="str">
        <f t="shared" si="11"/>
        <v>02 (E10)</v>
      </c>
      <c r="D77" t="str">
        <f t="shared" si="12"/>
        <v>2002 Tii</v>
      </c>
      <c r="E77" t="s">
        <v>13</v>
      </c>
      <c r="F77" t="s">
        <v>14</v>
      </c>
    </row>
    <row r="78" spans="1:6">
      <c r="A78">
        <v>8</v>
      </c>
      <c r="B78" t="s">
        <v>19</v>
      </c>
      <c r="C78" t="str">
        <f t="shared" si="11"/>
        <v>02 (E10)</v>
      </c>
      <c r="D78" t="str">
        <f t="shared" si="12"/>
        <v>2002 Tii</v>
      </c>
      <c r="E78" t="s">
        <v>27</v>
      </c>
      <c r="F78" t="s">
        <v>28</v>
      </c>
    </row>
    <row r="79" spans="1:6">
      <c r="A79">
        <v>8</v>
      </c>
      <c r="B79" t="s">
        <v>19</v>
      </c>
      <c r="C79" t="str">
        <f t="shared" si="11"/>
        <v>02 (E10)</v>
      </c>
      <c r="D79" t="str">
        <f t="shared" si="12"/>
        <v>2002 Tii</v>
      </c>
      <c r="E79" t="s">
        <v>15</v>
      </c>
      <c r="F79" t="s">
        <v>29</v>
      </c>
    </row>
    <row r="80" spans="1:6">
      <c r="A80">
        <v>8</v>
      </c>
      <c r="B80" t="s">
        <v>19</v>
      </c>
      <c r="C80" t="str">
        <f t="shared" si="11"/>
        <v>02 (E10)</v>
      </c>
      <c r="D80" t="str">
        <f t="shared" si="12"/>
        <v>2002 Tii</v>
      </c>
      <c r="E80" t="s">
        <v>17</v>
      </c>
      <c r="F80" t="s">
        <v>18</v>
      </c>
    </row>
    <row r="81" spans="1:6">
      <c r="A81">
        <v>9</v>
      </c>
      <c r="B81" t="s">
        <v>19</v>
      </c>
      <c r="C81" t="str">
        <f t="shared" si="11"/>
        <v>02 (E10)</v>
      </c>
      <c r="D81" t="str">
        <f t="shared" ref="D81:D91" si="13">"2002 Turbo"</f>
        <v>2002 Turbo</v>
      </c>
      <c r="E81" t="s">
        <v>7</v>
      </c>
      <c r="F81" t="s">
        <v>8</v>
      </c>
    </row>
    <row r="82" spans="1:6">
      <c r="A82">
        <v>9</v>
      </c>
      <c r="B82" t="s">
        <v>19</v>
      </c>
      <c r="C82" t="str">
        <f t="shared" si="11"/>
        <v>02 (E10)</v>
      </c>
      <c r="D82" t="str">
        <f t="shared" si="13"/>
        <v>2002 Turbo</v>
      </c>
      <c r="E82" t="s">
        <v>9</v>
      </c>
      <c r="F82" t="s">
        <v>34</v>
      </c>
    </row>
    <row r="83" spans="1:6">
      <c r="A83">
        <v>9</v>
      </c>
      <c r="B83" t="s">
        <v>19</v>
      </c>
      <c r="C83" t="str">
        <f t="shared" si="11"/>
        <v>02 (E10)</v>
      </c>
      <c r="D83" t="str">
        <f t="shared" si="13"/>
        <v>2002 Turbo</v>
      </c>
      <c r="E83" t="s">
        <v>11</v>
      </c>
      <c r="F83">
        <v>4</v>
      </c>
    </row>
    <row r="84" spans="1:6">
      <c r="A84">
        <v>9</v>
      </c>
      <c r="B84" t="s">
        <v>19</v>
      </c>
      <c r="C84" t="str">
        <f t="shared" si="11"/>
        <v>02 (E10)</v>
      </c>
      <c r="D84" t="str">
        <f t="shared" si="13"/>
        <v>2002 Turbo</v>
      </c>
      <c r="E84" t="s">
        <v>12</v>
      </c>
      <c r="F84">
        <v>2</v>
      </c>
    </row>
    <row r="85" spans="1:6">
      <c r="A85">
        <v>9</v>
      </c>
      <c r="B85" t="s">
        <v>19</v>
      </c>
      <c r="C85" t="str">
        <f t="shared" si="11"/>
        <v>02 (E10)</v>
      </c>
      <c r="D85" t="str">
        <f t="shared" si="13"/>
        <v>2002 Turbo</v>
      </c>
      <c r="E85" t="s">
        <v>21</v>
      </c>
      <c r="F85" t="s">
        <v>22</v>
      </c>
    </row>
    <row r="86" spans="1:6">
      <c r="A86">
        <v>9</v>
      </c>
      <c r="B86" t="s">
        <v>19</v>
      </c>
      <c r="C86" t="str">
        <f t="shared" si="11"/>
        <v>02 (E10)</v>
      </c>
      <c r="D86" t="str">
        <f t="shared" si="13"/>
        <v>2002 Turbo</v>
      </c>
      <c r="E86" t="s">
        <v>23</v>
      </c>
      <c r="F86" t="s">
        <v>24</v>
      </c>
    </row>
    <row r="87" spans="1:6">
      <c r="A87">
        <v>9</v>
      </c>
      <c r="B87" t="s">
        <v>19</v>
      </c>
      <c r="C87" t="str">
        <f t="shared" si="11"/>
        <v>02 (E10)</v>
      </c>
      <c r="D87" t="str">
        <f t="shared" si="13"/>
        <v>2002 Turbo</v>
      </c>
      <c r="E87" t="s">
        <v>25</v>
      </c>
      <c r="F87" t="s">
        <v>26</v>
      </c>
    </row>
    <row r="88" spans="1:6">
      <c r="A88">
        <v>9</v>
      </c>
      <c r="B88" t="s">
        <v>19</v>
      </c>
      <c r="C88" t="str">
        <f t="shared" si="11"/>
        <v>02 (E10)</v>
      </c>
      <c r="D88" t="str">
        <f t="shared" si="13"/>
        <v>2002 Turbo</v>
      </c>
      <c r="E88" t="s">
        <v>13</v>
      </c>
      <c r="F88" t="s">
        <v>14</v>
      </c>
    </row>
    <row r="89" spans="1:6">
      <c r="A89">
        <v>9</v>
      </c>
      <c r="B89" t="s">
        <v>19</v>
      </c>
      <c r="C89" t="str">
        <f t="shared" si="11"/>
        <v>02 (E10)</v>
      </c>
      <c r="D89" t="str">
        <f t="shared" si="13"/>
        <v>2002 Turbo</v>
      </c>
      <c r="E89" t="s">
        <v>27</v>
      </c>
      <c r="F89" t="s">
        <v>28</v>
      </c>
    </row>
    <row r="90" spans="1:6">
      <c r="A90">
        <v>9</v>
      </c>
      <c r="B90" t="s">
        <v>19</v>
      </c>
      <c r="C90" t="str">
        <f t="shared" si="11"/>
        <v>02 (E10)</v>
      </c>
      <c r="D90" t="str">
        <f t="shared" si="13"/>
        <v>2002 Turbo</v>
      </c>
      <c r="E90" t="s">
        <v>15</v>
      </c>
      <c r="F90" t="s">
        <v>29</v>
      </c>
    </row>
    <row r="91" spans="1:6">
      <c r="A91">
        <v>9</v>
      </c>
      <c r="B91" t="s">
        <v>19</v>
      </c>
      <c r="C91" t="str">
        <f t="shared" si="11"/>
        <v>02 (E10)</v>
      </c>
      <c r="D91" t="str">
        <f t="shared" si="13"/>
        <v>2002 Turbo</v>
      </c>
      <c r="E91" t="s">
        <v>17</v>
      </c>
      <c r="F91" t="s">
        <v>18</v>
      </c>
    </row>
    <row r="92" spans="1:6">
      <c r="A92">
        <v>10</v>
      </c>
      <c r="B92" t="s">
        <v>19</v>
      </c>
      <c r="C92" t="str">
        <f t="shared" ref="C92:C101" si="14">"1500-2000 (115, 116, 118, 121)"</f>
        <v>1500-2000 (115, 116, 118, 121)</v>
      </c>
      <c r="D92" t="str">
        <f t="shared" ref="D92:D101" si="15">"2000"</f>
        <v>2000</v>
      </c>
      <c r="E92" t="s">
        <v>7</v>
      </c>
      <c r="F92" t="s">
        <v>8</v>
      </c>
    </row>
    <row r="93" spans="1:6">
      <c r="A93">
        <v>10</v>
      </c>
      <c r="B93" t="s">
        <v>19</v>
      </c>
      <c r="C93" t="str">
        <f t="shared" si="14"/>
        <v>1500-2000 (115, 116, 118, 121)</v>
      </c>
      <c r="D93" t="str">
        <f t="shared" si="15"/>
        <v>2000</v>
      </c>
      <c r="E93" t="s">
        <v>9</v>
      </c>
      <c r="F93" t="s">
        <v>33</v>
      </c>
    </row>
    <row r="94" spans="1:6">
      <c r="A94">
        <v>10</v>
      </c>
      <c r="B94" t="s">
        <v>19</v>
      </c>
      <c r="C94" t="str">
        <f t="shared" si="14"/>
        <v>1500-2000 (115, 116, 118, 121)</v>
      </c>
      <c r="D94" t="str">
        <f t="shared" si="15"/>
        <v>2000</v>
      </c>
      <c r="E94" t="s">
        <v>11</v>
      </c>
      <c r="F94">
        <v>4</v>
      </c>
    </row>
    <row r="95" spans="1:6">
      <c r="A95">
        <v>10</v>
      </c>
      <c r="B95" t="s">
        <v>19</v>
      </c>
      <c r="C95" t="str">
        <f t="shared" si="14"/>
        <v>1500-2000 (115, 116, 118, 121)</v>
      </c>
      <c r="D95" t="str">
        <f t="shared" si="15"/>
        <v>2000</v>
      </c>
      <c r="E95" t="s">
        <v>12</v>
      </c>
      <c r="F95">
        <v>2</v>
      </c>
    </row>
    <row r="96" spans="1:6">
      <c r="A96">
        <v>10</v>
      </c>
      <c r="B96" t="s">
        <v>19</v>
      </c>
      <c r="C96" t="str">
        <f t="shared" si="14"/>
        <v>1500-2000 (115, 116, 118, 121)</v>
      </c>
      <c r="D96" t="str">
        <f t="shared" si="15"/>
        <v>2000</v>
      </c>
      <c r="E96" t="s">
        <v>21</v>
      </c>
      <c r="F96" t="s">
        <v>22</v>
      </c>
    </row>
    <row r="97" spans="1:6">
      <c r="A97">
        <v>10</v>
      </c>
      <c r="B97" t="s">
        <v>19</v>
      </c>
      <c r="C97" t="str">
        <f t="shared" si="14"/>
        <v>1500-2000 (115, 116, 118, 121)</v>
      </c>
      <c r="D97" t="str">
        <f t="shared" si="15"/>
        <v>2000</v>
      </c>
      <c r="E97" t="s">
        <v>23</v>
      </c>
      <c r="F97" t="s">
        <v>24</v>
      </c>
    </row>
    <row r="98" spans="1:6">
      <c r="A98">
        <v>10</v>
      </c>
      <c r="B98" t="s">
        <v>19</v>
      </c>
      <c r="C98" t="str">
        <f t="shared" si="14"/>
        <v>1500-2000 (115, 116, 118, 121)</v>
      </c>
      <c r="D98" t="str">
        <f t="shared" si="15"/>
        <v>2000</v>
      </c>
      <c r="E98" t="s">
        <v>25</v>
      </c>
      <c r="F98" t="s">
        <v>26</v>
      </c>
    </row>
    <row r="99" spans="1:6">
      <c r="A99">
        <v>10</v>
      </c>
      <c r="B99" t="s">
        <v>19</v>
      </c>
      <c r="C99" t="str">
        <f t="shared" si="14"/>
        <v>1500-2000 (115, 116, 118, 121)</v>
      </c>
      <c r="D99" t="str">
        <f t="shared" si="15"/>
        <v>2000</v>
      </c>
      <c r="E99" t="s">
        <v>13</v>
      </c>
      <c r="F99" t="s">
        <v>14</v>
      </c>
    </row>
    <row r="100" spans="1:6">
      <c r="A100">
        <v>10</v>
      </c>
      <c r="B100" t="s">
        <v>19</v>
      </c>
      <c r="C100" t="str">
        <f t="shared" si="14"/>
        <v>1500-2000 (115, 116, 118, 121)</v>
      </c>
      <c r="D100" t="str">
        <f t="shared" si="15"/>
        <v>2000</v>
      </c>
      <c r="E100" t="s">
        <v>15</v>
      </c>
      <c r="F100" t="s">
        <v>29</v>
      </c>
    </row>
    <row r="101" spans="1:6">
      <c r="A101">
        <v>10</v>
      </c>
      <c r="B101" t="s">
        <v>19</v>
      </c>
      <c r="C101" t="str">
        <f t="shared" si="14"/>
        <v>1500-2000 (115, 116, 118, 121)</v>
      </c>
      <c r="D101" t="str">
        <f t="shared" si="15"/>
        <v>2000</v>
      </c>
      <c r="E101" t="s">
        <v>17</v>
      </c>
      <c r="F101" t="s">
        <v>18</v>
      </c>
    </row>
    <row r="102" spans="1:6">
      <c r="A102">
        <v>11</v>
      </c>
      <c r="B102" t="s">
        <v>19</v>
      </c>
      <c r="C102" t="str">
        <f t="shared" ref="C102:C133" si="16">"3 (E21)"</f>
        <v>3 (E21)</v>
      </c>
      <c r="D102" t="str">
        <f t="shared" ref="D102:D110" si="17">"315"</f>
        <v>315</v>
      </c>
      <c r="E102" t="s">
        <v>7</v>
      </c>
      <c r="F102" t="s">
        <v>8</v>
      </c>
    </row>
    <row r="103" spans="1:6">
      <c r="A103">
        <v>11</v>
      </c>
      <c r="B103" t="s">
        <v>19</v>
      </c>
      <c r="C103" t="str">
        <f t="shared" si="16"/>
        <v>3 (E21)</v>
      </c>
      <c r="D103" t="str">
        <f t="shared" si="17"/>
        <v>315</v>
      </c>
      <c r="E103" t="s">
        <v>9</v>
      </c>
      <c r="F103" t="s">
        <v>35</v>
      </c>
    </row>
    <row r="104" spans="1:6">
      <c r="A104">
        <v>11</v>
      </c>
      <c r="B104" t="s">
        <v>19</v>
      </c>
      <c r="C104" t="str">
        <f t="shared" si="16"/>
        <v>3 (E21)</v>
      </c>
      <c r="D104" t="str">
        <f t="shared" si="17"/>
        <v>315</v>
      </c>
      <c r="E104" t="s">
        <v>11</v>
      </c>
      <c r="F104">
        <v>4</v>
      </c>
    </row>
    <row r="105" spans="1:6">
      <c r="A105">
        <v>11</v>
      </c>
      <c r="B105" t="s">
        <v>19</v>
      </c>
      <c r="C105" t="str">
        <f t="shared" si="16"/>
        <v>3 (E21)</v>
      </c>
      <c r="D105" t="str">
        <f t="shared" si="17"/>
        <v>315</v>
      </c>
      <c r="E105" t="s">
        <v>12</v>
      </c>
      <c r="F105">
        <v>2</v>
      </c>
    </row>
    <row r="106" spans="1:6">
      <c r="A106">
        <v>11</v>
      </c>
      <c r="B106" t="s">
        <v>19</v>
      </c>
      <c r="C106" t="str">
        <f t="shared" si="16"/>
        <v>3 (E21)</v>
      </c>
      <c r="D106" t="str">
        <f t="shared" si="17"/>
        <v>315</v>
      </c>
      <c r="E106" t="s">
        <v>25</v>
      </c>
      <c r="F106" t="s">
        <v>26</v>
      </c>
    </row>
    <row r="107" spans="1:6">
      <c r="A107">
        <v>11</v>
      </c>
      <c r="B107" t="s">
        <v>19</v>
      </c>
      <c r="C107" t="str">
        <f t="shared" si="16"/>
        <v>3 (E21)</v>
      </c>
      <c r="D107" t="str">
        <f t="shared" si="17"/>
        <v>315</v>
      </c>
      <c r="E107" t="s">
        <v>13</v>
      </c>
      <c r="F107" t="s">
        <v>14</v>
      </c>
    </row>
    <row r="108" spans="1:6">
      <c r="A108">
        <v>11</v>
      </c>
      <c r="B108" t="s">
        <v>19</v>
      </c>
      <c r="C108" t="str">
        <f t="shared" si="16"/>
        <v>3 (E21)</v>
      </c>
      <c r="D108" t="str">
        <f t="shared" si="17"/>
        <v>315</v>
      </c>
      <c r="E108" t="s">
        <v>27</v>
      </c>
      <c r="F108" t="s">
        <v>28</v>
      </c>
    </row>
    <row r="109" spans="1:6">
      <c r="A109">
        <v>11</v>
      </c>
      <c r="B109" t="s">
        <v>19</v>
      </c>
      <c r="C109" t="str">
        <f t="shared" si="16"/>
        <v>3 (E21)</v>
      </c>
      <c r="D109" t="str">
        <f t="shared" si="17"/>
        <v>315</v>
      </c>
      <c r="E109" t="s">
        <v>15</v>
      </c>
      <c r="F109" t="s">
        <v>29</v>
      </c>
    </row>
    <row r="110" spans="1:6">
      <c r="A110">
        <v>11</v>
      </c>
      <c r="B110" t="s">
        <v>19</v>
      </c>
      <c r="C110" t="str">
        <f t="shared" si="16"/>
        <v>3 (E21)</v>
      </c>
      <c r="D110" t="str">
        <f t="shared" si="17"/>
        <v>315</v>
      </c>
      <c r="E110" t="s">
        <v>17</v>
      </c>
      <c r="F110" t="s">
        <v>18</v>
      </c>
    </row>
    <row r="111" spans="1:6">
      <c r="A111">
        <v>12</v>
      </c>
      <c r="B111" t="s">
        <v>19</v>
      </c>
      <c r="C111" t="str">
        <f t="shared" si="16"/>
        <v>3 (E21)</v>
      </c>
      <c r="D111" t="str">
        <f t="shared" ref="D111:D131" si="18">"316"</f>
        <v>316</v>
      </c>
      <c r="E111" t="s">
        <v>7</v>
      </c>
      <c r="F111" t="s">
        <v>8</v>
      </c>
    </row>
    <row r="112" spans="1:6">
      <c r="A112">
        <v>12</v>
      </c>
      <c r="B112" t="s">
        <v>19</v>
      </c>
      <c r="C112" t="str">
        <f t="shared" si="16"/>
        <v>3 (E21)</v>
      </c>
      <c r="D112" t="str">
        <f t="shared" si="18"/>
        <v>316</v>
      </c>
      <c r="E112" t="s">
        <v>9</v>
      </c>
      <c r="F112" t="s">
        <v>36</v>
      </c>
    </row>
    <row r="113" spans="1:6">
      <c r="A113">
        <v>12</v>
      </c>
      <c r="B113" t="s">
        <v>19</v>
      </c>
      <c r="C113" t="str">
        <f t="shared" si="16"/>
        <v>3 (E21)</v>
      </c>
      <c r="D113" t="str">
        <f t="shared" si="18"/>
        <v>316</v>
      </c>
      <c r="E113" t="s">
        <v>11</v>
      </c>
      <c r="F113">
        <v>4</v>
      </c>
    </row>
    <row r="114" spans="1:6">
      <c r="A114">
        <v>12</v>
      </c>
      <c r="B114" t="s">
        <v>19</v>
      </c>
      <c r="C114" t="str">
        <f t="shared" si="16"/>
        <v>3 (E21)</v>
      </c>
      <c r="D114" t="str">
        <f t="shared" si="18"/>
        <v>316</v>
      </c>
      <c r="E114" t="s">
        <v>12</v>
      </c>
      <c r="F114">
        <v>2</v>
      </c>
    </row>
    <row r="115" spans="1:6">
      <c r="A115">
        <v>12</v>
      </c>
      <c r="B115" t="s">
        <v>19</v>
      </c>
      <c r="C115" t="str">
        <f t="shared" si="16"/>
        <v>3 (E21)</v>
      </c>
      <c r="D115" t="str">
        <f t="shared" si="18"/>
        <v>316</v>
      </c>
      <c r="E115" t="s">
        <v>21</v>
      </c>
      <c r="F115" t="s">
        <v>22</v>
      </c>
    </row>
    <row r="116" spans="1:6">
      <c r="A116">
        <v>12</v>
      </c>
      <c r="B116" t="s">
        <v>19</v>
      </c>
      <c r="C116" t="str">
        <f t="shared" si="16"/>
        <v>3 (E21)</v>
      </c>
      <c r="D116" t="str">
        <f t="shared" si="18"/>
        <v>316</v>
      </c>
      <c r="E116" t="s">
        <v>23</v>
      </c>
      <c r="F116" t="s">
        <v>24</v>
      </c>
    </row>
    <row r="117" spans="1:6">
      <c r="A117">
        <v>12</v>
      </c>
      <c r="B117" t="s">
        <v>19</v>
      </c>
      <c r="C117" t="str">
        <f t="shared" si="16"/>
        <v>3 (E21)</v>
      </c>
      <c r="D117" t="str">
        <f t="shared" si="18"/>
        <v>316</v>
      </c>
      <c r="E117" t="s">
        <v>25</v>
      </c>
      <c r="F117" t="s">
        <v>26</v>
      </c>
    </row>
    <row r="118" spans="1:6">
      <c r="A118">
        <v>12</v>
      </c>
      <c r="B118" t="s">
        <v>19</v>
      </c>
      <c r="C118" t="str">
        <f t="shared" si="16"/>
        <v>3 (E21)</v>
      </c>
      <c r="D118" t="str">
        <f t="shared" si="18"/>
        <v>316</v>
      </c>
      <c r="E118" t="s">
        <v>13</v>
      </c>
      <c r="F118" t="s">
        <v>14</v>
      </c>
    </row>
    <row r="119" spans="1:6">
      <c r="A119">
        <v>12</v>
      </c>
      <c r="B119" t="s">
        <v>19</v>
      </c>
      <c r="C119" t="str">
        <f t="shared" si="16"/>
        <v>3 (E21)</v>
      </c>
      <c r="D119" t="str">
        <f t="shared" si="18"/>
        <v>316</v>
      </c>
      <c r="E119" t="s">
        <v>27</v>
      </c>
      <c r="F119" t="s">
        <v>28</v>
      </c>
    </row>
    <row r="120" spans="1:6">
      <c r="A120">
        <v>12</v>
      </c>
      <c r="B120" t="s">
        <v>19</v>
      </c>
      <c r="C120" t="str">
        <f t="shared" si="16"/>
        <v>3 (E21)</v>
      </c>
      <c r="D120" t="str">
        <f t="shared" si="18"/>
        <v>316</v>
      </c>
      <c r="E120" t="s">
        <v>15</v>
      </c>
      <c r="F120" t="s">
        <v>29</v>
      </c>
    </row>
    <row r="121" spans="1:6">
      <c r="A121">
        <v>12</v>
      </c>
      <c r="B121" t="s">
        <v>19</v>
      </c>
      <c r="C121" t="str">
        <f t="shared" si="16"/>
        <v>3 (E21)</v>
      </c>
      <c r="D121" t="str">
        <f t="shared" si="18"/>
        <v>316</v>
      </c>
      <c r="E121" t="s">
        <v>17</v>
      </c>
      <c r="F121" t="s">
        <v>18</v>
      </c>
    </row>
    <row r="122" spans="1:6">
      <c r="A122">
        <v>13</v>
      </c>
      <c r="B122" t="s">
        <v>19</v>
      </c>
      <c r="C122" t="str">
        <f t="shared" si="16"/>
        <v>3 (E21)</v>
      </c>
      <c r="D122" t="str">
        <f t="shared" si="18"/>
        <v>316</v>
      </c>
      <c r="E122" t="s">
        <v>7</v>
      </c>
      <c r="F122" t="s">
        <v>8</v>
      </c>
    </row>
    <row r="123" spans="1:6">
      <c r="A123">
        <v>13</v>
      </c>
      <c r="B123" t="s">
        <v>19</v>
      </c>
      <c r="C123" t="str">
        <f t="shared" si="16"/>
        <v>3 (E21)</v>
      </c>
      <c r="D123" t="str">
        <f t="shared" si="18"/>
        <v>316</v>
      </c>
      <c r="E123" t="s">
        <v>9</v>
      </c>
      <c r="F123" t="s">
        <v>37</v>
      </c>
    </row>
    <row r="124" spans="1:6">
      <c r="A124">
        <v>13</v>
      </c>
      <c r="B124" t="s">
        <v>19</v>
      </c>
      <c r="C124" t="str">
        <f t="shared" si="16"/>
        <v>3 (E21)</v>
      </c>
      <c r="D124" t="str">
        <f t="shared" si="18"/>
        <v>316</v>
      </c>
      <c r="E124" t="s">
        <v>11</v>
      </c>
      <c r="F124">
        <v>4</v>
      </c>
    </row>
    <row r="125" spans="1:6">
      <c r="A125">
        <v>13</v>
      </c>
      <c r="B125" t="s">
        <v>19</v>
      </c>
      <c r="C125" t="str">
        <f t="shared" si="16"/>
        <v>3 (E21)</v>
      </c>
      <c r="D125" t="str">
        <f t="shared" si="18"/>
        <v>316</v>
      </c>
      <c r="E125" t="s">
        <v>12</v>
      </c>
      <c r="F125">
        <v>2</v>
      </c>
    </row>
    <row r="126" spans="1:6">
      <c r="A126">
        <v>13</v>
      </c>
      <c r="B126" t="s">
        <v>19</v>
      </c>
      <c r="C126" t="str">
        <f t="shared" si="16"/>
        <v>3 (E21)</v>
      </c>
      <c r="D126" t="str">
        <f t="shared" si="18"/>
        <v>316</v>
      </c>
      <c r="E126" t="s">
        <v>23</v>
      </c>
      <c r="F126" t="s">
        <v>24</v>
      </c>
    </row>
    <row r="127" spans="1:6">
      <c r="A127">
        <v>13</v>
      </c>
      <c r="B127" t="s">
        <v>19</v>
      </c>
      <c r="C127" t="str">
        <f t="shared" si="16"/>
        <v>3 (E21)</v>
      </c>
      <c r="D127" t="str">
        <f t="shared" si="18"/>
        <v>316</v>
      </c>
      <c r="E127" t="s">
        <v>25</v>
      </c>
      <c r="F127" t="s">
        <v>26</v>
      </c>
    </row>
    <row r="128" spans="1:6">
      <c r="A128">
        <v>13</v>
      </c>
      <c r="B128" t="s">
        <v>19</v>
      </c>
      <c r="C128" t="str">
        <f t="shared" si="16"/>
        <v>3 (E21)</v>
      </c>
      <c r="D128" t="str">
        <f t="shared" si="18"/>
        <v>316</v>
      </c>
      <c r="E128" t="s">
        <v>13</v>
      </c>
      <c r="F128" t="s">
        <v>14</v>
      </c>
    </row>
    <row r="129" spans="1:6">
      <c r="A129">
        <v>13</v>
      </c>
      <c r="B129" t="s">
        <v>19</v>
      </c>
      <c r="C129" t="str">
        <f t="shared" si="16"/>
        <v>3 (E21)</v>
      </c>
      <c r="D129" t="str">
        <f t="shared" si="18"/>
        <v>316</v>
      </c>
      <c r="E129" t="s">
        <v>27</v>
      </c>
      <c r="F129" t="s">
        <v>28</v>
      </c>
    </row>
    <row r="130" spans="1:6">
      <c r="A130">
        <v>13</v>
      </c>
      <c r="B130" t="s">
        <v>19</v>
      </c>
      <c r="C130" t="str">
        <f t="shared" si="16"/>
        <v>3 (E21)</v>
      </c>
      <c r="D130" t="str">
        <f t="shared" si="18"/>
        <v>316</v>
      </c>
      <c r="E130" t="s">
        <v>15</v>
      </c>
      <c r="F130" t="s">
        <v>29</v>
      </c>
    </row>
    <row r="131" spans="1:6">
      <c r="A131">
        <v>13</v>
      </c>
      <c r="B131" t="s">
        <v>19</v>
      </c>
      <c r="C131" t="str">
        <f t="shared" si="16"/>
        <v>3 (E21)</v>
      </c>
      <c r="D131" t="str">
        <f t="shared" si="18"/>
        <v>316</v>
      </c>
      <c r="E131" t="s">
        <v>17</v>
      </c>
      <c r="F131" t="s">
        <v>18</v>
      </c>
    </row>
    <row r="132" spans="1:6">
      <c r="A132">
        <v>14</v>
      </c>
      <c r="B132" t="s">
        <v>19</v>
      </c>
      <c r="C132" t="str">
        <f t="shared" si="16"/>
        <v>3 (E21)</v>
      </c>
      <c r="D132" t="str">
        <f t="shared" ref="D132:D142" si="19">"318"</f>
        <v>318</v>
      </c>
      <c r="E132" t="s">
        <v>7</v>
      </c>
      <c r="F132" t="s">
        <v>8</v>
      </c>
    </row>
    <row r="133" spans="1:6">
      <c r="A133">
        <v>14</v>
      </c>
      <c r="B133" t="s">
        <v>19</v>
      </c>
      <c r="C133" t="str">
        <f t="shared" si="16"/>
        <v>3 (E21)</v>
      </c>
      <c r="D133" t="str">
        <f t="shared" si="19"/>
        <v>318</v>
      </c>
      <c r="E133" t="s">
        <v>9</v>
      </c>
      <c r="F133" t="s">
        <v>38</v>
      </c>
    </row>
    <row r="134" spans="1:6">
      <c r="A134">
        <v>14</v>
      </c>
      <c r="B134" t="s">
        <v>19</v>
      </c>
      <c r="C134" t="str">
        <f t="shared" ref="C134:C165" si="20">"3 (E21)"</f>
        <v>3 (E21)</v>
      </c>
      <c r="D134" t="str">
        <f t="shared" si="19"/>
        <v>318</v>
      </c>
      <c r="E134" t="s">
        <v>11</v>
      </c>
      <c r="F134">
        <v>4</v>
      </c>
    </row>
    <row r="135" spans="1:6">
      <c r="A135">
        <v>14</v>
      </c>
      <c r="B135" t="s">
        <v>19</v>
      </c>
      <c r="C135" t="str">
        <f t="shared" si="20"/>
        <v>3 (E21)</v>
      </c>
      <c r="D135" t="str">
        <f t="shared" si="19"/>
        <v>318</v>
      </c>
      <c r="E135" t="s">
        <v>12</v>
      </c>
      <c r="F135">
        <v>2</v>
      </c>
    </row>
    <row r="136" spans="1:6">
      <c r="A136">
        <v>14</v>
      </c>
      <c r="B136" t="s">
        <v>19</v>
      </c>
      <c r="C136" t="str">
        <f t="shared" si="20"/>
        <v>3 (E21)</v>
      </c>
      <c r="D136" t="str">
        <f t="shared" si="19"/>
        <v>318</v>
      </c>
      <c r="E136" t="s">
        <v>21</v>
      </c>
      <c r="F136" t="s">
        <v>22</v>
      </c>
    </row>
    <row r="137" spans="1:6">
      <c r="A137">
        <v>14</v>
      </c>
      <c r="B137" t="s">
        <v>19</v>
      </c>
      <c r="C137" t="str">
        <f t="shared" si="20"/>
        <v>3 (E21)</v>
      </c>
      <c r="D137" t="str">
        <f t="shared" si="19"/>
        <v>318</v>
      </c>
      <c r="E137" t="s">
        <v>23</v>
      </c>
      <c r="F137" t="s">
        <v>24</v>
      </c>
    </row>
    <row r="138" spans="1:6">
      <c r="A138">
        <v>14</v>
      </c>
      <c r="B138" t="s">
        <v>19</v>
      </c>
      <c r="C138" t="str">
        <f t="shared" si="20"/>
        <v>3 (E21)</v>
      </c>
      <c r="D138" t="str">
        <f t="shared" si="19"/>
        <v>318</v>
      </c>
      <c r="E138" t="s">
        <v>25</v>
      </c>
      <c r="F138" t="s">
        <v>26</v>
      </c>
    </row>
    <row r="139" spans="1:6">
      <c r="A139">
        <v>14</v>
      </c>
      <c r="B139" t="s">
        <v>19</v>
      </c>
      <c r="C139" t="str">
        <f t="shared" si="20"/>
        <v>3 (E21)</v>
      </c>
      <c r="D139" t="str">
        <f t="shared" si="19"/>
        <v>318</v>
      </c>
      <c r="E139" t="s">
        <v>13</v>
      </c>
      <c r="F139" t="s">
        <v>14</v>
      </c>
    </row>
    <row r="140" spans="1:6">
      <c r="A140">
        <v>14</v>
      </c>
      <c r="B140" t="s">
        <v>19</v>
      </c>
      <c r="C140" t="str">
        <f t="shared" si="20"/>
        <v>3 (E21)</v>
      </c>
      <c r="D140" t="str">
        <f t="shared" si="19"/>
        <v>318</v>
      </c>
      <c r="E140" t="s">
        <v>27</v>
      </c>
      <c r="F140" t="s">
        <v>28</v>
      </c>
    </row>
    <row r="141" spans="1:6">
      <c r="A141">
        <v>14</v>
      </c>
      <c r="B141" t="s">
        <v>19</v>
      </c>
      <c r="C141" t="str">
        <f t="shared" si="20"/>
        <v>3 (E21)</v>
      </c>
      <c r="D141" t="str">
        <f t="shared" si="19"/>
        <v>318</v>
      </c>
      <c r="E141" t="s">
        <v>15</v>
      </c>
      <c r="F141" t="s">
        <v>29</v>
      </c>
    </row>
    <row r="142" spans="1:6">
      <c r="A142">
        <v>14</v>
      </c>
      <c r="B142" t="s">
        <v>19</v>
      </c>
      <c r="C142" t="str">
        <f t="shared" si="20"/>
        <v>3 (E21)</v>
      </c>
      <c r="D142" t="str">
        <f t="shared" si="19"/>
        <v>318</v>
      </c>
      <c r="E142" t="s">
        <v>17</v>
      </c>
      <c r="F142" t="s">
        <v>18</v>
      </c>
    </row>
    <row r="143" spans="1:6">
      <c r="A143">
        <v>15</v>
      </c>
      <c r="B143" t="s">
        <v>19</v>
      </c>
      <c r="C143" t="str">
        <f t="shared" si="20"/>
        <v>3 (E21)</v>
      </c>
      <c r="D143" t="str">
        <f t="shared" ref="D143:D152" si="21">"318 i"</f>
        <v>318 i</v>
      </c>
      <c r="E143" t="s">
        <v>7</v>
      </c>
      <c r="F143" t="s">
        <v>8</v>
      </c>
    </row>
    <row r="144" spans="1:6">
      <c r="A144">
        <v>15</v>
      </c>
      <c r="B144" t="s">
        <v>19</v>
      </c>
      <c r="C144" t="str">
        <f t="shared" si="20"/>
        <v>3 (E21)</v>
      </c>
      <c r="D144" t="str">
        <f t="shared" si="21"/>
        <v>318 i</v>
      </c>
      <c r="E144" t="s">
        <v>9</v>
      </c>
      <c r="F144" t="s">
        <v>38</v>
      </c>
    </row>
    <row r="145" spans="1:6">
      <c r="A145">
        <v>15</v>
      </c>
      <c r="B145" t="s">
        <v>19</v>
      </c>
      <c r="C145" t="str">
        <f t="shared" si="20"/>
        <v>3 (E21)</v>
      </c>
      <c r="D145" t="str">
        <f t="shared" si="21"/>
        <v>318 i</v>
      </c>
      <c r="E145" t="s">
        <v>11</v>
      </c>
      <c r="F145">
        <v>4</v>
      </c>
    </row>
    <row r="146" spans="1:6">
      <c r="A146">
        <v>15</v>
      </c>
      <c r="B146" t="s">
        <v>19</v>
      </c>
      <c r="C146" t="str">
        <f t="shared" si="20"/>
        <v>3 (E21)</v>
      </c>
      <c r="D146" t="str">
        <f t="shared" si="21"/>
        <v>318 i</v>
      </c>
      <c r="E146" t="s">
        <v>12</v>
      </c>
      <c r="F146">
        <v>2</v>
      </c>
    </row>
    <row r="147" spans="1:6">
      <c r="A147">
        <v>15</v>
      </c>
      <c r="B147" t="s">
        <v>19</v>
      </c>
      <c r="C147" t="str">
        <f t="shared" si="20"/>
        <v>3 (E21)</v>
      </c>
      <c r="D147" t="str">
        <f t="shared" si="21"/>
        <v>318 i</v>
      </c>
      <c r="E147" t="s">
        <v>23</v>
      </c>
      <c r="F147" t="s">
        <v>24</v>
      </c>
    </row>
    <row r="148" spans="1:6">
      <c r="A148">
        <v>15</v>
      </c>
      <c r="B148" t="s">
        <v>19</v>
      </c>
      <c r="C148" t="str">
        <f t="shared" si="20"/>
        <v>3 (E21)</v>
      </c>
      <c r="D148" t="str">
        <f t="shared" si="21"/>
        <v>318 i</v>
      </c>
      <c r="E148" t="s">
        <v>25</v>
      </c>
      <c r="F148" t="s">
        <v>26</v>
      </c>
    </row>
    <row r="149" spans="1:6">
      <c r="A149">
        <v>15</v>
      </c>
      <c r="B149" t="s">
        <v>19</v>
      </c>
      <c r="C149" t="str">
        <f t="shared" si="20"/>
        <v>3 (E21)</v>
      </c>
      <c r="D149" t="str">
        <f t="shared" si="21"/>
        <v>318 i</v>
      </c>
      <c r="E149" t="s">
        <v>13</v>
      </c>
      <c r="F149" t="s">
        <v>14</v>
      </c>
    </row>
    <row r="150" spans="1:6">
      <c r="A150">
        <v>15</v>
      </c>
      <c r="B150" t="s">
        <v>19</v>
      </c>
      <c r="C150" t="str">
        <f t="shared" si="20"/>
        <v>3 (E21)</v>
      </c>
      <c r="D150" t="str">
        <f t="shared" si="21"/>
        <v>318 i</v>
      </c>
      <c r="E150" t="s">
        <v>27</v>
      </c>
      <c r="F150" t="s">
        <v>28</v>
      </c>
    </row>
    <row r="151" spans="1:6">
      <c r="A151">
        <v>15</v>
      </c>
      <c r="B151" t="s">
        <v>19</v>
      </c>
      <c r="C151" t="str">
        <f t="shared" si="20"/>
        <v>3 (E21)</v>
      </c>
      <c r="D151" t="str">
        <f t="shared" si="21"/>
        <v>318 i</v>
      </c>
      <c r="E151" t="s">
        <v>15</v>
      </c>
      <c r="F151" t="s">
        <v>29</v>
      </c>
    </row>
    <row r="152" spans="1:6">
      <c r="A152">
        <v>15</v>
      </c>
      <c r="B152" t="s">
        <v>19</v>
      </c>
      <c r="C152" t="str">
        <f t="shared" si="20"/>
        <v>3 (E21)</v>
      </c>
      <c r="D152" t="str">
        <f t="shared" si="21"/>
        <v>318 i</v>
      </c>
      <c r="E152" t="s">
        <v>17</v>
      </c>
      <c r="F152" t="s">
        <v>18</v>
      </c>
    </row>
    <row r="153" spans="1:6">
      <c r="A153">
        <v>16</v>
      </c>
      <c r="B153" t="s">
        <v>19</v>
      </c>
      <c r="C153" t="str">
        <f t="shared" si="20"/>
        <v>3 (E21)</v>
      </c>
      <c r="D153" t="str">
        <f t="shared" ref="D153:D163" si="22">"320"</f>
        <v>320</v>
      </c>
      <c r="E153" t="s">
        <v>7</v>
      </c>
      <c r="F153" t="s">
        <v>8</v>
      </c>
    </row>
    <row r="154" spans="1:6">
      <c r="A154">
        <v>16</v>
      </c>
      <c r="B154" t="s">
        <v>19</v>
      </c>
      <c r="C154" t="str">
        <f t="shared" si="20"/>
        <v>3 (E21)</v>
      </c>
      <c r="D154" t="str">
        <f t="shared" si="22"/>
        <v>320</v>
      </c>
      <c r="E154" t="s">
        <v>9</v>
      </c>
      <c r="F154" t="s">
        <v>33</v>
      </c>
    </row>
    <row r="155" spans="1:6">
      <c r="A155">
        <v>16</v>
      </c>
      <c r="B155" t="s">
        <v>19</v>
      </c>
      <c r="C155" t="str">
        <f t="shared" si="20"/>
        <v>3 (E21)</v>
      </c>
      <c r="D155" t="str">
        <f t="shared" si="22"/>
        <v>320</v>
      </c>
      <c r="E155" t="s">
        <v>11</v>
      </c>
      <c r="F155">
        <v>4</v>
      </c>
    </row>
    <row r="156" spans="1:6">
      <c r="A156">
        <v>16</v>
      </c>
      <c r="B156" t="s">
        <v>19</v>
      </c>
      <c r="C156" t="str">
        <f t="shared" si="20"/>
        <v>3 (E21)</v>
      </c>
      <c r="D156" t="str">
        <f t="shared" si="22"/>
        <v>320</v>
      </c>
      <c r="E156" t="s">
        <v>12</v>
      </c>
      <c r="F156">
        <v>2</v>
      </c>
    </row>
    <row r="157" spans="1:6">
      <c r="A157">
        <v>16</v>
      </c>
      <c r="B157" t="s">
        <v>19</v>
      </c>
      <c r="C157" t="str">
        <f t="shared" si="20"/>
        <v>3 (E21)</v>
      </c>
      <c r="D157" t="str">
        <f t="shared" si="22"/>
        <v>320</v>
      </c>
      <c r="E157" t="s">
        <v>21</v>
      </c>
      <c r="F157" t="s">
        <v>22</v>
      </c>
    </row>
    <row r="158" spans="1:6">
      <c r="A158">
        <v>16</v>
      </c>
      <c r="B158" t="s">
        <v>19</v>
      </c>
      <c r="C158" t="str">
        <f t="shared" si="20"/>
        <v>3 (E21)</v>
      </c>
      <c r="D158" t="str">
        <f t="shared" si="22"/>
        <v>320</v>
      </c>
      <c r="E158" t="s">
        <v>23</v>
      </c>
      <c r="F158" t="s">
        <v>24</v>
      </c>
    </row>
    <row r="159" spans="1:6">
      <c r="A159">
        <v>16</v>
      </c>
      <c r="B159" t="s">
        <v>19</v>
      </c>
      <c r="C159" t="str">
        <f t="shared" si="20"/>
        <v>3 (E21)</v>
      </c>
      <c r="D159" t="str">
        <f t="shared" si="22"/>
        <v>320</v>
      </c>
      <c r="E159" t="s">
        <v>25</v>
      </c>
      <c r="F159" t="s">
        <v>26</v>
      </c>
    </row>
    <row r="160" spans="1:6">
      <c r="A160">
        <v>16</v>
      </c>
      <c r="B160" t="s">
        <v>19</v>
      </c>
      <c r="C160" t="str">
        <f t="shared" si="20"/>
        <v>3 (E21)</v>
      </c>
      <c r="D160" t="str">
        <f t="shared" si="22"/>
        <v>320</v>
      </c>
      <c r="E160" t="s">
        <v>13</v>
      </c>
      <c r="F160" t="s">
        <v>14</v>
      </c>
    </row>
    <row r="161" spans="1:6">
      <c r="A161">
        <v>16</v>
      </c>
      <c r="B161" t="s">
        <v>19</v>
      </c>
      <c r="C161" t="str">
        <f t="shared" si="20"/>
        <v>3 (E21)</v>
      </c>
      <c r="D161" t="str">
        <f t="shared" si="22"/>
        <v>320</v>
      </c>
      <c r="E161" t="s">
        <v>27</v>
      </c>
      <c r="F161" t="s">
        <v>28</v>
      </c>
    </row>
    <row r="162" spans="1:6">
      <c r="A162">
        <v>16</v>
      </c>
      <c r="B162" t="s">
        <v>19</v>
      </c>
      <c r="C162" t="str">
        <f t="shared" si="20"/>
        <v>3 (E21)</v>
      </c>
      <c r="D162" t="str">
        <f t="shared" si="22"/>
        <v>320</v>
      </c>
      <c r="E162" t="s">
        <v>15</v>
      </c>
      <c r="F162" t="s">
        <v>29</v>
      </c>
    </row>
    <row r="163" spans="1:6">
      <c r="A163">
        <v>16</v>
      </c>
      <c r="B163" t="s">
        <v>19</v>
      </c>
      <c r="C163" t="str">
        <f t="shared" si="20"/>
        <v>3 (E21)</v>
      </c>
      <c r="D163" t="str">
        <f t="shared" si="22"/>
        <v>320</v>
      </c>
      <c r="E163" t="s">
        <v>17</v>
      </c>
      <c r="F163" t="s">
        <v>18</v>
      </c>
    </row>
    <row r="164" spans="1:6">
      <c r="A164">
        <v>17</v>
      </c>
      <c r="B164" t="s">
        <v>19</v>
      </c>
      <c r="C164" t="str">
        <f t="shared" si="20"/>
        <v>3 (E21)</v>
      </c>
      <c r="D164" t="str">
        <f t="shared" ref="D164:D173" si="23">"320/6"</f>
        <v>320/6</v>
      </c>
      <c r="E164" t="s">
        <v>7</v>
      </c>
      <c r="F164" t="s">
        <v>8</v>
      </c>
    </row>
    <row r="165" spans="1:6">
      <c r="A165">
        <v>17</v>
      </c>
      <c r="B165" t="s">
        <v>19</v>
      </c>
      <c r="C165" t="str">
        <f t="shared" si="20"/>
        <v>3 (E21)</v>
      </c>
      <c r="D165" t="str">
        <f t="shared" si="23"/>
        <v>320/6</v>
      </c>
      <c r="E165" t="s">
        <v>9</v>
      </c>
      <c r="F165" t="s">
        <v>39</v>
      </c>
    </row>
    <row r="166" spans="1:6">
      <c r="A166">
        <v>17</v>
      </c>
      <c r="B166" t="s">
        <v>19</v>
      </c>
      <c r="C166" t="str">
        <f t="shared" ref="C166:C194" si="24">"3 (E21)"</f>
        <v>3 (E21)</v>
      </c>
      <c r="D166" t="str">
        <f t="shared" si="23"/>
        <v>320/6</v>
      </c>
      <c r="E166" t="s">
        <v>11</v>
      </c>
      <c r="F166">
        <v>6</v>
      </c>
    </row>
    <row r="167" spans="1:6">
      <c r="A167">
        <v>17</v>
      </c>
      <c r="B167" t="s">
        <v>19</v>
      </c>
      <c r="C167" t="str">
        <f t="shared" si="24"/>
        <v>3 (E21)</v>
      </c>
      <c r="D167" t="str">
        <f t="shared" si="23"/>
        <v>320/6</v>
      </c>
      <c r="E167" t="s">
        <v>12</v>
      </c>
      <c r="F167">
        <v>2</v>
      </c>
    </row>
    <row r="168" spans="1:6">
      <c r="A168">
        <v>17</v>
      </c>
      <c r="B168" t="s">
        <v>19</v>
      </c>
      <c r="C168" t="str">
        <f t="shared" si="24"/>
        <v>3 (E21)</v>
      </c>
      <c r="D168" t="str">
        <f t="shared" si="23"/>
        <v>320/6</v>
      </c>
      <c r="E168" t="s">
        <v>23</v>
      </c>
      <c r="F168" t="s">
        <v>24</v>
      </c>
    </row>
    <row r="169" spans="1:6">
      <c r="A169">
        <v>17</v>
      </c>
      <c r="B169" t="s">
        <v>19</v>
      </c>
      <c r="C169" t="str">
        <f t="shared" si="24"/>
        <v>3 (E21)</v>
      </c>
      <c r="D169" t="str">
        <f t="shared" si="23"/>
        <v>320/6</v>
      </c>
      <c r="E169" t="s">
        <v>25</v>
      </c>
      <c r="F169" t="s">
        <v>26</v>
      </c>
    </row>
    <row r="170" spans="1:6">
      <c r="A170">
        <v>17</v>
      </c>
      <c r="B170" t="s">
        <v>19</v>
      </c>
      <c r="C170" t="str">
        <f t="shared" si="24"/>
        <v>3 (E21)</v>
      </c>
      <c r="D170" t="str">
        <f t="shared" si="23"/>
        <v>320/6</v>
      </c>
      <c r="E170" t="s">
        <v>13</v>
      </c>
      <c r="F170" t="s">
        <v>14</v>
      </c>
    </row>
    <row r="171" spans="1:6">
      <c r="A171">
        <v>17</v>
      </c>
      <c r="B171" t="s">
        <v>19</v>
      </c>
      <c r="C171" t="str">
        <f t="shared" si="24"/>
        <v>3 (E21)</v>
      </c>
      <c r="D171" t="str">
        <f t="shared" si="23"/>
        <v>320/6</v>
      </c>
      <c r="E171" t="s">
        <v>27</v>
      </c>
      <c r="F171" t="s">
        <v>28</v>
      </c>
    </row>
    <row r="172" spans="1:6">
      <c r="A172">
        <v>17</v>
      </c>
      <c r="B172" t="s">
        <v>19</v>
      </c>
      <c r="C172" t="str">
        <f t="shared" si="24"/>
        <v>3 (E21)</v>
      </c>
      <c r="D172" t="str">
        <f t="shared" si="23"/>
        <v>320/6</v>
      </c>
      <c r="E172" t="s">
        <v>15</v>
      </c>
      <c r="F172" t="s">
        <v>29</v>
      </c>
    </row>
    <row r="173" spans="1:6">
      <c r="A173">
        <v>17</v>
      </c>
      <c r="B173" t="s">
        <v>19</v>
      </c>
      <c r="C173" t="str">
        <f t="shared" si="24"/>
        <v>3 (E21)</v>
      </c>
      <c r="D173" t="str">
        <f t="shared" si="23"/>
        <v>320/6</v>
      </c>
      <c r="E173" t="s">
        <v>17</v>
      </c>
      <c r="F173" t="s">
        <v>18</v>
      </c>
    </row>
    <row r="174" spans="1:6">
      <c r="A174">
        <v>18</v>
      </c>
      <c r="B174" t="s">
        <v>19</v>
      </c>
      <c r="C174" t="str">
        <f t="shared" si="24"/>
        <v>3 (E21)</v>
      </c>
      <c r="D174" t="str">
        <f t="shared" ref="D174:D184" si="25">"320 i"</f>
        <v>320 i</v>
      </c>
      <c r="E174" t="s">
        <v>7</v>
      </c>
      <c r="F174" t="s">
        <v>8</v>
      </c>
    </row>
    <row r="175" spans="1:6">
      <c r="A175">
        <v>18</v>
      </c>
      <c r="B175" t="s">
        <v>19</v>
      </c>
      <c r="C175" t="str">
        <f t="shared" si="24"/>
        <v>3 (E21)</v>
      </c>
      <c r="D175" t="str">
        <f t="shared" si="25"/>
        <v>320 i</v>
      </c>
      <c r="E175" t="s">
        <v>9</v>
      </c>
      <c r="F175" t="s">
        <v>33</v>
      </c>
    </row>
    <row r="176" spans="1:6">
      <c r="A176">
        <v>18</v>
      </c>
      <c r="B176" t="s">
        <v>19</v>
      </c>
      <c r="C176" t="str">
        <f t="shared" si="24"/>
        <v>3 (E21)</v>
      </c>
      <c r="D176" t="str">
        <f t="shared" si="25"/>
        <v>320 i</v>
      </c>
      <c r="E176" t="s">
        <v>11</v>
      </c>
      <c r="F176">
        <v>4</v>
      </c>
    </row>
    <row r="177" spans="1:6">
      <c r="A177">
        <v>18</v>
      </c>
      <c r="B177" t="s">
        <v>19</v>
      </c>
      <c r="C177" t="str">
        <f t="shared" si="24"/>
        <v>3 (E21)</v>
      </c>
      <c r="D177" t="str">
        <f t="shared" si="25"/>
        <v>320 i</v>
      </c>
      <c r="E177" t="s">
        <v>12</v>
      </c>
      <c r="F177">
        <v>2</v>
      </c>
    </row>
    <row r="178" spans="1:6">
      <c r="A178">
        <v>18</v>
      </c>
      <c r="B178" t="s">
        <v>19</v>
      </c>
      <c r="C178" t="str">
        <f t="shared" si="24"/>
        <v>3 (E21)</v>
      </c>
      <c r="D178" t="str">
        <f t="shared" si="25"/>
        <v>320 i</v>
      </c>
      <c r="E178" t="s">
        <v>21</v>
      </c>
      <c r="F178" t="s">
        <v>22</v>
      </c>
    </row>
    <row r="179" spans="1:6">
      <c r="A179">
        <v>18</v>
      </c>
      <c r="B179" t="s">
        <v>19</v>
      </c>
      <c r="C179" t="str">
        <f t="shared" si="24"/>
        <v>3 (E21)</v>
      </c>
      <c r="D179" t="str">
        <f t="shared" si="25"/>
        <v>320 i</v>
      </c>
      <c r="E179" t="s">
        <v>23</v>
      </c>
      <c r="F179" t="s">
        <v>24</v>
      </c>
    </row>
    <row r="180" spans="1:6">
      <c r="A180">
        <v>18</v>
      </c>
      <c r="B180" t="s">
        <v>19</v>
      </c>
      <c r="C180" t="str">
        <f t="shared" si="24"/>
        <v>3 (E21)</v>
      </c>
      <c r="D180" t="str">
        <f t="shared" si="25"/>
        <v>320 i</v>
      </c>
      <c r="E180" t="s">
        <v>25</v>
      </c>
      <c r="F180" t="s">
        <v>26</v>
      </c>
    </row>
    <row r="181" spans="1:6">
      <c r="A181">
        <v>18</v>
      </c>
      <c r="B181" t="s">
        <v>19</v>
      </c>
      <c r="C181" t="str">
        <f t="shared" si="24"/>
        <v>3 (E21)</v>
      </c>
      <c r="D181" t="str">
        <f t="shared" si="25"/>
        <v>320 i</v>
      </c>
      <c r="E181" t="s">
        <v>13</v>
      </c>
      <c r="F181" t="s">
        <v>14</v>
      </c>
    </row>
    <row r="182" spans="1:6">
      <c r="A182">
        <v>18</v>
      </c>
      <c r="B182" t="s">
        <v>19</v>
      </c>
      <c r="C182" t="str">
        <f t="shared" si="24"/>
        <v>3 (E21)</v>
      </c>
      <c r="D182" t="str">
        <f t="shared" si="25"/>
        <v>320 i</v>
      </c>
      <c r="E182" t="s">
        <v>27</v>
      </c>
      <c r="F182" t="s">
        <v>28</v>
      </c>
    </row>
    <row r="183" spans="1:6">
      <c r="A183">
        <v>18</v>
      </c>
      <c r="B183" t="s">
        <v>19</v>
      </c>
      <c r="C183" t="str">
        <f t="shared" si="24"/>
        <v>3 (E21)</v>
      </c>
      <c r="D183" t="str">
        <f t="shared" si="25"/>
        <v>320 i</v>
      </c>
      <c r="E183" t="s">
        <v>15</v>
      </c>
      <c r="F183" t="s">
        <v>29</v>
      </c>
    </row>
    <row r="184" spans="1:6">
      <c r="A184">
        <v>18</v>
      </c>
      <c r="B184" t="s">
        <v>19</v>
      </c>
      <c r="C184" t="str">
        <f t="shared" si="24"/>
        <v>3 (E21)</v>
      </c>
      <c r="D184" t="str">
        <f t="shared" si="25"/>
        <v>320 i</v>
      </c>
      <c r="E184" t="s">
        <v>17</v>
      </c>
      <c r="F184" t="s">
        <v>18</v>
      </c>
    </row>
    <row r="185" spans="1:6">
      <c r="A185">
        <v>19</v>
      </c>
      <c r="B185" t="s">
        <v>19</v>
      </c>
      <c r="C185" t="str">
        <f t="shared" si="24"/>
        <v>3 (E21)</v>
      </c>
      <c r="D185" t="str">
        <f t="shared" ref="D185:D194" si="26">"323 i"</f>
        <v>323 i</v>
      </c>
      <c r="E185" t="s">
        <v>7</v>
      </c>
      <c r="F185" t="s">
        <v>8</v>
      </c>
    </row>
    <row r="186" spans="1:6">
      <c r="A186">
        <v>19</v>
      </c>
      <c r="B186" t="s">
        <v>19</v>
      </c>
      <c r="C186" t="str">
        <f t="shared" si="24"/>
        <v>3 (E21)</v>
      </c>
      <c r="D186" t="str">
        <f t="shared" si="26"/>
        <v>323 i</v>
      </c>
      <c r="E186" t="s">
        <v>9</v>
      </c>
      <c r="F186" t="s">
        <v>40</v>
      </c>
    </row>
    <row r="187" spans="1:6">
      <c r="A187">
        <v>19</v>
      </c>
      <c r="B187" t="s">
        <v>19</v>
      </c>
      <c r="C187" t="str">
        <f t="shared" si="24"/>
        <v>3 (E21)</v>
      </c>
      <c r="D187" t="str">
        <f t="shared" si="26"/>
        <v>323 i</v>
      </c>
      <c r="E187" t="s">
        <v>11</v>
      </c>
      <c r="F187">
        <v>6</v>
      </c>
    </row>
    <row r="188" spans="1:6">
      <c r="A188">
        <v>19</v>
      </c>
      <c r="B188" t="s">
        <v>19</v>
      </c>
      <c r="C188" t="str">
        <f t="shared" si="24"/>
        <v>3 (E21)</v>
      </c>
      <c r="D188" t="str">
        <f t="shared" si="26"/>
        <v>323 i</v>
      </c>
      <c r="E188" t="s">
        <v>12</v>
      </c>
      <c r="F188">
        <v>2</v>
      </c>
    </row>
    <row r="189" spans="1:6">
      <c r="A189">
        <v>19</v>
      </c>
      <c r="B189" t="s">
        <v>19</v>
      </c>
      <c r="C189" t="str">
        <f t="shared" si="24"/>
        <v>3 (E21)</v>
      </c>
      <c r="D189" t="str">
        <f t="shared" si="26"/>
        <v>323 i</v>
      </c>
      <c r="E189" t="s">
        <v>23</v>
      </c>
      <c r="F189" t="s">
        <v>24</v>
      </c>
    </row>
    <row r="190" spans="1:6">
      <c r="A190">
        <v>19</v>
      </c>
      <c r="B190" t="s">
        <v>19</v>
      </c>
      <c r="C190" t="str">
        <f t="shared" si="24"/>
        <v>3 (E21)</v>
      </c>
      <c r="D190" t="str">
        <f t="shared" si="26"/>
        <v>323 i</v>
      </c>
      <c r="E190" t="s">
        <v>25</v>
      </c>
      <c r="F190" t="s">
        <v>26</v>
      </c>
    </row>
    <row r="191" spans="1:6">
      <c r="A191">
        <v>19</v>
      </c>
      <c r="B191" t="s">
        <v>19</v>
      </c>
      <c r="C191" t="str">
        <f t="shared" si="24"/>
        <v>3 (E21)</v>
      </c>
      <c r="D191" t="str">
        <f t="shared" si="26"/>
        <v>323 i</v>
      </c>
      <c r="E191" t="s">
        <v>13</v>
      </c>
      <c r="F191" t="s">
        <v>14</v>
      </c>
    </row>
    <row r="192" spans="1:6">
      <c r="A192">
        <v>19</v>
      </c>
      <c r="B192" t="s">
        <v>19</v>
      </c>
      <c r="C192" t="str">
        <f t="shared" si="24"/>
        <v>3 (E21)</v>
      </c>
      <c r="D192" t="str">
        <f t="shared" si="26"/>
        <v>323 i</v>
      </c>
      <c r="E192" t="s">
        <v>27</v>
      </c>
      <c r="F192" t="s">
        <v>28</v>
      </c>
    </row>
    <row r="193" spans="1:6">
      <c r="A193">
        <v>19</v>
      </c>
      <c r="B193" t="s">
        <v>19</v>
      </c>
      <c r="C193" t="str">
        <f t="shared" si="24"/>
        <v>3 (E21)</v>
      </c>
      <c r="D193" t="str">
        <f t="shared" si="26"/>
        <v>323 i</v>
      </c>
      <c r="E193" t="s">
        <v>15</v>
      </c>
      <c r="F193" t="s">
        <v>29</v>
      </c>
    </row>
    <row r="194" spans="1:6">
      <c r="A194">
        <v>19</v>
      </c>
      <c r="B194" t="s">
        <v>19</v>
      </c>
      <c r="C194" t="str">
        <f t="shared" si="24"/>
        <v>3 (E21)</v>
      </c>
      <c r="D194" t="str">
        <f t="shared" si="26"/>
        <v>323 i</v>
      </c>
      <c r="E194" t="s">
        <v>17</v>
      </c>
      <c r="F194" t="s">
        <v>18</v>
      </c>
    </row>
    <row r="195" spans="1:6">
      <c r="A195">
        <v>20</v>
      </c>
      <c r="B195" t="s">
        <v>19</v>
      </c>
      <c r="C195" t="str">
        <f t="shared" ref="C195:C239" si="27">"3 (E30)"</f>
        <v>3 (E30)</v>
      </c>
      <c r="D195" t="str">
        <f t="shared" ref="D195:D203" si="28">"316 (Ecotronic)"</f>
        <v>316 (Ecotronic)</v>
      </c>
      <c r="E195" t="s">
        <v>7</v>
      </c>
      <c r="F195" t="s">
        <v>8</v>
      </c>
    </row>
    <row r="196" spans="1:6">
      <c r="A196">
        <v>20</v>
      </c>
      <c r="B196" t="s">
        <v>19</v>
      </c>
      <c r="C196" t="str">
        <f t="shared" si="27"/>
        <v>3 (E30)</v>
      </c>
      <c r="D196" t="str">
        <f t="shared" si="28"/>
        <v>316 (Ecotronic)</v>
      </c>
      <c r="E196" t="s">
        <v>9</v>
      </c>
      <c r="F196" t="s">
        <v>41</v>
      </c>
    </row>
    <row r="197" spans="1:6">
      <c r="A197">
        <v>20</v>
      </c>
      <c r="B197" t="s">
        <v>19</v>
      </c>
      <c r="C197" t="str">
        <f t="shared" si="27"/>
        <v>3 (E30)</v>
      </c>
      <c r="D197" t="str">
        <f t="shared" si="28"/>
        <v>316 (Ecotronic)</v>
      </c>
      <c r="E197" t="s">
        <v>11</v>
      </c>
      <c r="F197">
        <v>4</v>
      </c>
    </row>
    <row r="198" spans="1:6">
      <c r="A198">
        <v>20</v>
      </c>
      <c r="B198" t="s">
        <v>19</v>
      </c>
      <c r="C198" t="str">
        <f t="shared" si="27"/>
        <v>3 (E30)</v>
      </c>
      <c r="D198" t="str">
        <f t="shared" si="28"/>
        <v>316 (Ecotronic)</v>
      </c>
      <c r="E198" t="s">
        <v>12</v>
      </c>
      <c r="F198">
        <v>2</v>
      </c>
    </row>
    <row r="199" spans="1:6">
      <c r="A199">
        <v>20</v>
      </c>
      <c r="B199" t="s">
        <v>19</v>
      </c>
      <c r="C199" t="str">
        <f t="shared" si="27"/>
        <v>3 (E30)</v>
      </c>
      <c r="D199" t="str">
        <f t="shared" si="28"/>
        <v>316 (Ecotronic)</v>
      </c>
      <c r="E199" t="s">
        <v>25</v>
      </c>
      <c r="F199" t="s">
        <v>26</v>
      </c>
    </row>
    <row r="200" spans="1:6">
      <c r="A200">
        <v>20</v>
      </c>
      <c r="B200" t="s">
        <v>19</v>
      </c>
      <c r="C200" t="str">
        <f t="shared" si="27"/>
        <v>3 (E30)</v>
      </c>
      <c r="D200" t="str">
        <f t="shared" si="28"/>
        <v>316 (Ecotronic)</v>
      </c>
      <c r="E200" t="s">
        <v>13</v>
      </c>
      <c r="F200" t="s">
        <v>14</v>
      </c>
    </row>
    <row r="201" spans="1:6">
      <c r="A201">
        <v>20</v>
      </c>
      <c r="B201" t="s">
        <v>19</v>
      </c>
      <c r="C201" t="str">
        <f t="shared" si="27"/>
        <v>3 (E30)</v>
      </c>
      <c r="D201" t="str">
        <f t="shared" si="28"/>
        <v>316 (Ecotronic)</v>
      </c>
      <c r="E201" t="s">
        <v>27</v>
      </c>
      <c r="F201" t="s">
        <v>28</v>
      </c>
    </row>
    <row r="202" spans="1:6">
      <c r="A202">
        <v>20</v>
      </c>
      <c r="B202" t="s">
        <v>19</v>
      </c>
      <c r="C202" t="str">
        <f t="shared" si="27"/>
        <v>3 (E30)</v>
      </c>
      <c r="D202" t="str">
        <f t="shared" si="28"/>
        <v>316 (Ecotronic)</v>
      </c>
      <c r="E202" t="s">
        <v>15</v>
      </c>
      <c r="F202" t="s">
        <v>29</v>
      </c>
    </row>
    <row r="203" spans="1:6">
      <c r="A203">
        <v>20</v>
      </c>
      <c r="B203" t="s">
        <v>19</v>
      </c>
      <c r="C203" t="str">
        <f t="shared" si="27"/>
        <v>3 (E30)</v>
      </c>
      <c r="D203" t="str">
        <f t="shared" si="28"/>
        <v>316 (Ecotronic)</v>
      </c>
      <c r="E203" t="s">
        <v>17</v>
      </c>
      <c r="F203" t="s">
        <v>18</v>
      </c>
    </row>
    <row r="204" spans="1:6">
      <c r="A204">
        <v>21</v>
      </c>
      <c r="B204" t="s">
        <v>19</v>
      </c>
      <c r="C204" t="str">
        <f t="shared" si="27"/>
        <v>3 (E30)</v>
      </c>
      <c r="D204" t="str">
        <f t="shared" ref="D204:D212" si="29">"316 i"</f>
        <v>316 i</v>
      </c>
      <c r="E204" t="s">
        <v>7</v>
      </c>
      <c r="F204" t="s">
        <v>8</v>
      </c>
    </row>
    <row r="205" spans="1:6">
      <c r="A205">
        <v>21</v>
      </c>
      <c r="B205" t="s">
        <v>19</v>
      </c>
      <c r="C205" t="str">
        <f t="shared" si="27"/>
        <v>3 (E30)</v>
      </c>
      <c r="D205" t="str">
        <f t="shared" si="29"/>
        <v>316 i</v>
      </c>
      <c r="E205" t="s">
        <v>9</v>
      </c>
      <c r="F205" t="s">
        <v>42</v>
      </c>
    </row>
    <row r="206" spans="1:6">
      <c r="A206">
        <v>21</v>
      </c>
      <c r="B206" t="s">
        <v>19</v>
      </c>
      <c r="C206" t="str">
        <f t="shared" si="27"/>
        <v>3 (E30)</v>
      </c>
      <c r="D206" t="str">
        <f t="shared" si="29"/>
        <v>316 i</v>
      </c>
      <c r="E206" t="s">
        <v>11</v>
      </c>
      <c r="F206">
        <v>4</v>
      </c>
    </row>
    <row r="207" spans="1:6">
      <c r="A207">
        <v>21</v>
      </c>
      <c r="B207" t="s">
        <v>19</v>
      </c>
      <c r="C207" t="str">
        <f t="shared" si="27"/>
        <v>3 (E30)</v>
      </c>
      <c r="D207" t="str">
        <f t="shared" si="29"/>
        <v>316 i</v>
      </c>
      <c r="E207" t="s">
        <v>12</v>
      </c>
      <c r="F207">
        <v>2</v>
      </c>
    </row>
    <row r="208" spans="1:6">
      <c r="A208">
        <v>21</v>
      </c>
      <c r="B208" t="s">
        <v>19</v>
      </c>
      <c r="C208" t="str">
        <f t="shared" si="27"/>
        <v>3 (E30)</v>
      </c>
      <c r="D208" t="str">
        <f t="shared" si="29"/>
        <v>316 i</v>
      </c>
      <c r="E208" t="s">
        <v>25</v>
      </c>
      <c r="F208" t="s">
        <v>26</v>
      </c>
    </row>
    <row r="209" spans="1:6">
      <c r="A209">
        <v>21</v>
      </c>
      <c r="B209" t="s">
        <v>19</v>
      </c>
      <c r="C209" t="str">
        <f t="shared" si="27"/>
        <v>3 (E30)</v>
      </c>
      <c r="D209" t="str">
        <f t="shared" si="29"/>
        <v>316 i</v>
      </c>
      <c r="E209" t="s">
        <v>13</v>
      </c>
      <c r="F209" t="s">
        <v>14</v>
      </c>
    </row>
    <row r="210" spans="1:6">
      <c r="A210">
        <v>21</v>
      </c>
      <c r="B210" t="s">
        <v>19</v>
      </c>
      <c r="C210" t="str">
        <f t="shared" si="27"/>
        <v>3 (E30)</v>
      </c>
      <c r="D210" t="str">
        <f t="shared" si="29"/>
        <v>316 i</v>
      </c>
      <c r="E210" t="s">
        <v>27</v>
      </c>
      <c r="F210" t="s">
        <v>43</v>
      </c>
    </row>
    <row r="211" spans="1:6">
      <c r="A211">
        <v>21</v>
      </c>
      <c r="B211" t="s">
        <v>19</v>
      </c>
      <c r="C211" t="str">
        <f t="shared" si="27"/>
        <v>3 (E30)</v>
      </c>
      <c r="D211" t="str">
        <f t="shared" si="29"/>
        <v>316 i</v>
      </c>
      <c r="E211" t="s">
        <v>15</v>
      </c>
      <c r="F211" t="s">
        <v>29</v>
      </c>
    </row>
    <row r="212" spans="1:6">
      <c r="A212">
        <v>21</v>
      </c>
      <c r="B212" t="s">
        <v>19</v>
      </c>
      <c r="C212" t="str">
        <f t="shared" si="27"/>
        <v>3 (E30)</v>
      </c>
      <c r="D212" t="str">
        <f t="shared" si="29"/>
        <v>316 i</v>
      </c>
      <c r="E212" t="s">
        <v>17</v>
      </c>
      <c r="F212" t="s">
        <v>18</v>
      </c>
    </row>
    <row r="213" spans="1:6">
      <c r="A213">
        <v>22</v>
      </c>
      <c r="B213" t="s">
        <v>19</v>
      </c>
      <c r="C213" t="str">
        <f t="shared" si="27"/>
        <v>3 (E30)</v>
      </c>
      <c r="D213" t="str">
        <f t="shared" ref="D213:D239" si="30">"318 i"</f>
        <v>318 i</v>
      </c>
      <c r="E213" t="s">
        <v>7</v>
      </c>
      <c r="F213" t="s">
        <v>8</v>
      </c>
    </row>
    <row r="214" spans="1:6">
      <c r="A214">
        <v>22</v>
      </c>
      <c r="B214" t="s">
        <v>19</v>
      </c>
      <c r="C214" t="str">
        <f t="shared" si="27"/>
        <v>3 (E30)</v>
      </c>
      <c r="D214" t="str">
        <f t="shared" si="30"/>
        <v>318 i</v>
      </c>
      <c r="E214" t="s">
        <v>9</v>
      </c>
      <c r="F214" t="s">
        <v>44</v>
      </c>
    </row>
    <row r="215" spans="1:6">
      <c r="A215">
        <v>22</v>
      </c>
      <c r="B215" t="s">
        <v>19</v>
      </c>
      <c r="C215" t="str">
        <f t="shared" si="27"/>
        <v>3 (E30)</v>
      </c>
      <c r="D215" t="str">
        <f t="shared" si="30"/>
        <v>318 i</v>
      </c>
      <c r="E215" t="s">
        <v>11</v>
      </c>
      <c r="F215">
        <v>4</v>
      </c>
    </row>
    <row r="216" spans="1:6">
      <c r="A216">
        <v>22</v>
      </c>
      <c r="B216" t="s">
        <v>19</v>
      </c>
      <c r="C216" t="str">
        <f t="shared" si="27"/>
        <v>3 (E30)</v>
      </c>
      <c r="D216" t="str">
        <f t="shared" si="30"/>
        <v>318 i</v>
      </c>
      <c r="E216" t="s">
        <v>12</v>
      </c>
      <c r="F216">
        <v>2</v>
      </c>
    </row>
    <row r="217" spans="1:6">
      <c r="A217">
        <v>22</v>
      </c>
      <c r="B217" t="s">
        <v>19</v>
      </c>
      <c r="C217" t="str">
        <f t="shared" si="27"/>
        <v>3 (E30)</v>
      </c>
      <c r="D217" t="str">
        <f t="shared" si="30"/>
        <v>318 i</v>
      </c>
      <c r="E217" t="s">
        <v>25</v>
      </c>
      <c r="F217" t="s">
        <v>26</v>
      </c>
    </row>
    <row r="218" spans="1:6">
      <c r="A218">
        <v>22</v>
      </c>
      <c r="B218" t="s">
        <v>19</v>
      </c>
      <c r="C218" t="str">
        <f t="shared" si="27"/>
        <v>3 (E30)</v>
      </c>
      <c r="D218" t="str">
        <f t="shared" si="30"/>
        <v>318 i</v>
      </c>
      <c r="E218" t="s">
        <v>13</v>
      </c>
      <c r="F218" t="s">
        <v>14</v>
      </c>
    </row>
    <row r="219" spans="1:6">
      <c r="A219">
        <v>22</v>
      </c>
      <c r="B219" t="s">
        <v>19</v>
      </c>
      <c r="C219" t="str">
        <f t="shared" si="27"/>
        <v>3 (E30)</v>
      </c>
      <c r="D219" t="str">
        <f t="shared" si="30"/>
        <v>318 i</v>
      </c>
      <c r="E219" t="s">
        <v>27</v>
      </c>
      <c r="F219" t="s">
        <v>28</v>
      </c>
    </row>
    <row r="220" spans="1:6">
      <c r="A220">
        <v>22</v>
      </c>
      <c r="B220" t="s">
        <v>19</v>
      </c>
      <c r="C220" t="str">
        <f t="shared" si="27"/>
        <v>3 (E30)</v>
      </c>
      <c r="D220" t="str">
        <f t="shared" si="30"/>
        <v>318 i</v>
      </c>
      <c r="E220" t="s">
        <v>15</v>
      </c>
      <c r="F220" t="s">
        <v>29</v>
      </c>
    </row>
    <row r="221" spans="1:6">
      <c r="A221">
        <v>22</v>
      </c>
      <c r="B221" t="s">
        <v>19</v>
      </c>
      <c r="C221" t="str">
        <f t="shared" si="27"/>
        <v>3 (E30)</v>
      </c>
      <c r="D221" t="str">
        <f t="shared" si="30"/>
        <v>318 i</v>
      </c>
      <c r="E221" t="s">
        <v>17</v>
      </c>
      <c r="F221" t="s">
        <v>18</v>
      </c>
    </row>
    <row r="222" spans="1:6">
      <c r="A222">
        <v>23</v>
      </c>
      <c r="B222" t="s">
        <v>19</v>
      </c>
      <c r="C222" t="str">
        <f t="shared" si="27"/>
        <v>3 (E30)</v>
      </c>
      <c r="D222" t="str">
        <f t="shared" si="30"/>
        <v>318 i</v>
      </c>
      <c r="E222" t="s">
        <v>7</v>
      </c>
      <c r="F222" t="s">
        <v>8</v>
      </c>
    </row>
    <row r="223" spans="1:6">
      <c r="A223">
        <v>23</v>
      </c>
      <c r="B223" t="s">
        <v>19</v>
      </c>
      <c r="C223" t="str">
        <f t="shared" si="27"/>
        <v>3 (E30)</v>
      </c>
      <c r="D223" t="str">
        <f t="shared" si="30"/>
        <v>318 i</v>
      </c>
      <c r="E223" t="s">
        <v>9</v>
      </c>
      <c r="F223" t="s">
        <v>45</v>
      </c>
    </row>
    <row r="224" spans="1:6">
      <c r="A224">
        <v>23</v>
      </c>
      <c r="B224" t="s">
        <v>19</v>
      </c>
      <c r="C224" t="str">
        <f t="shared" si="27"/>
        <v>3 (E30)</v>
      </c>
      <c r="D224" t="str">
        <f t="shared" si="30"/>
        <v>318 i</v>
      </c>
      <c r="E224" t="s">
        <v>11</v>
      </c>
      <c r="F224">
        <v>4</v>
      </c>
    </row>
    <row r="225" spans="1:6">
      <c r="A225">
        <v>23</v>
      </c>
      <c r="B225" t="s">
        <v>19</v>
      </c>
      <c r="C225" t="str">
        <f t="shared" si="27"/>
        <v>3 (E30)</v>
      </c>
      <c r="D225" t="str">
        <f t="shared" si="30"/>
        <v>318 i</v>
      </c>
      <c r="E225" t="s">
        <v>12</v>
      </c>
      <c r="F225">
        <v>2</v>
      </c>
    </row>
    <row r="226" spans="1:6">
      <c r="A226">
        <v>23</v>
      </c>
      <c r="B226" t="s">
        <v>19</v>
      </c>
      <c r="C226" t="str">
        <f t="shared" si="27"/>
        <v>3 (E30)</v>
      </c>
      <c r="D226" t="str">
        <f t="shared" si="30"/>
        <v>318 i</v>
      </c>
      <c r="E226" t="s">
        <v>25</v>
      </c>
      <c r="F226" t="s">
        <v>26</v>
      </c>
    </row>
    <row r="227" spans="1:6">
      <c r="A227">
        <v>23</v>
      </c>
      <c r="B227" t="s">
        <v>19</v>
      </c>
      <c r="C227" t="str">
        <f t="shared" si="27"/>
        <v>3 (E30)</v>
      </c>
      <c r="D227" t="str">
        <f t="shared" si="30"/>
        <v>318 i</v>
      </c>
      <c r="E227" t="s">
        <v>13</v>
      </c>
      <c r="F227" t="s">
        <v>14</v>
      </c>
    </row>
    <row r="228" spans="1:6">
      <c r="A228">
        <v>23</v>
      </c>
      <c r="B228" t="s">
        <v>19</v>
      </c>
      <c r="C228" t="str">
        <f t="shared" si="27"/>
        <v>3 (E30)</v>
      </c>
      <c r="D228" t="str">
        <f t="shared" si="30"/>
        <v>318 i</v>
      </c>
      <c r="E228" t="s">
        <v>27</v>
      </c>
      <c r="F228" t="s">
        <v>28</v>
      </c>
    </row>
    <row r="229" spans="1:6">
      <c r="A229">
        <v>23</v>
      </c>
      <c r="B229" t="s">
        <v>19</v>
      </c>
      <c r="C229" t="str">
        <f t="shared" si="27"/>
        <v>3 (E30)</v>
      </c>
      <c r="D229" t="str">
        <f t="shared" si="30"/>
        <v>318 i</v>
      </c>
      <c r="E229" t="s">
        <v>15</v>
      </c>
      <c r="F229" t="s">
        <v>29</v>
      </c>
    </row>
    <row r="230" spans="1:6">
      <c r="A230">
        <v>23</v>
      </c>
      <c r="B230" t="s">
        <v>19</v>
      </c>
      <c r="C230" t="str">
        <f t="shared" si="27"/>
        <v>3 (E30)</v>
      </c>
      <c r="D230" t="str">
        <f t="shared" si="30"/>
        <v>318 i</v>
      </c>
      <c r="E230" t="s">
        <v>17</v>
      </c>
      <c r="F230" t="s">
        <v>18</v>
      </c>
    </row>
    <row r="231" spans="1:6">
      <c r="A231">
        <v>24</v>
      </c>
      <c r="B231" t="s">
        <v>19</v>
      </c>
      <c r="C231" t="str">
        <f t="shared" si="27"/>
        <v>3 (E30)</v>
      </c>
      <c r="D231" t="str">
        <f t="shared" si="30"/>
        <v>318 i</v>
      </c>
      <c r="E231" t="s">
        <v>7</v>
      </c>
      <c r="F231" t="s">
        <v>8</v>
      </c>
    </row>
    <row r="232" spans="1:6">
      <c r="A232">
        <v>24</v>
      </c>
      <c r="B232" t="s">
        <v>19</v>
      </c>
      <c r="C232" t="str">
        <f t="shared" si="27"/>
        <v>3 (E30)</v>
      </c>
      <c r="D232" t="str">
        <f t="shared" si="30"/>
        <v>318 i</v>
      </c>
      <c r="E232" t="s">
        <v>9</v>
      </c>
      <c r="F232" t="s">
        <v>46</v>
      </c>
    </row>
    <row r="233" spans="1:6">
      <c r="A233">
        <v>24</v>
      </c>
      <c r="B233" t="s">
        <v>19</v>
      </c>
      <c r="C233" t="str">
        <f t="shared" si="27"/>
        <v>3 (E30)</v>
      </c>
      <c r="D233" t="str">
        <f t="shared" si="30"/>
        <v>318 i</v>
      </c>
      <c r="E233" t="s">
        <v>11</v>
      </c>
      <c r="F233">
        <v>4</v>
      </c>
    </row>
    <row r="234" spans="1:6">
      <c r="A234">
        <v>24</v>
      </c>
      <c r="B234" t="s">
        <v>19</v>
      </c>
      <c r="C234" t="str">
        <f t="shared" si="27"/>
        <v>3 (E30)</v>
      </c>
      <c r="D234" t="str">
        <f t="shared" si="30"/>
        <v>318 i</v>
      </c>
      <c r="E234" t="s">
        <v>12</v>
      </c>
      <c r="F234">
        <v>2</v>
      </c>
    </row>
    <row r="235" spans="1:6">
      <c r="A235">
        <v>24</v>
      </c>
      <c r="B235" t="s">
        <v>19</v>
      </c>
      <c r="C235" t="str">
        <f t="shared" si="27"/>
        <v>3 (E30)</v>
      </c>
      <c r="D235" t="str">
        <f t="shared" si="30"/>
        <v>318 i</v>
      </c>
      <c r="E235" t="s">
        <v>25</v>
      </c>
      <c r="F235" t="s">
        <v>26</v>
      </c>
    </row>
    <row r="236" spans="1:6">
      <c r="A236">
        <v>24</v>
      </c>
      <c r="B236" t="s">
        <v>19</v>
      </c>
      <c r="C236" t="str">
        <f t="shared" si="27"/>
        <v>3 (E30)</v>
      </c>
      <c r="D236" t="str">
        <f t="shared" si="30"/>
        <v>318 i</v>
      </c>
      <c r="E236" t="s">
        <v>13</v>
      </c>
      <c r="F236" t="s">
        <v>14</v>
      </c>
    </row>
    <row r="237" spans="1:6">
      <c r="A237">
        <v>24</v>
      </c>
      <c r="B237" t="s">
        <v>19</v>
      </c>
      <c r="C237" t="str">
        <f t="shared" si="27"/>
        <v>3 (E30)</v>
      </c>
      <c r="D237" t="str">
        <f t="shared" si="30"/>
        <v>318 i</v>
      </c>
      <c r="E237" t="s">
        <v>27</v>
      </c>
      <c r="F237" t="s">
        <v>28</v>
      </c>
    </row>
    <row r="238" spans="1:6">
      <c r="A238">
        <v>24</v>
      </c>
      <c r="B238" t="s">
        <v>19</v>
      </c>
      <c r="C238" t="str">
        <f t="shared" si="27"/>
        <v>3 (E30)</v>
      </c>
      <c r="D238" t="str">
        <f t="shared" si="30"/>
        <v>318 i</v>
      </c>
      <c r="E238" t="s">
        <v>15</v>
      </c>
      <c r="F238" t="s">
        <v>29</v>
      </c>
    </row>
    <row r="239" spans="1:6">
      <c r="A239">
        <v>24</v>
      </c>
      <c r="B239" t="s">
        <v>19</v>
      </c>
      <c r="C239" t="str">
        <f t="shared" si="27"/>
        <v>3 (E30)</v>
      </c>
      <c r="D239" t="str">
        <f t="shared" si="30"/>
        <v>318 i</v>
      </c>
      <c r="E239" t="s">
        <v>17</v>
      </c>
      <c r="F239" t="s">
        <v>18</v>
      </c>
    </row>
    <row r="240" spans="1:6">
      <c r="A240">
        <v>25</v>
      </c>
      <c r="B240" t="s">
        <v>30</v>
      </c>
      <c r="C240" t="str">
        <f t="shared" ref="C240:C246" si="31">"MEGANE CC (EZ0/1_)"</f>
        <v>MEGANE CC (EZ0/1_)</v>
      </c>
      <c r="D240" t="str">
        <f t="shared" ref="D240:D246" si="32">"1.6 16V (EZ0U, EZ1U)"</f>
        <v>1.6 16V (EZ0U, EZ1U)</v>
      </c>
      <c r="E240" t="s">
        <v>7</v>
      </c>
      <c r="F240" t="s">
        <v>8</v>
      </c>
    </row>
    <row r="241" spans="1:6">
      <c r="A241">
        <v>25</v>
      </c>
      <c r="B241" t="s">
        <v>30</v>
      </c>
      <c r="C241" t="str">
        <f t="shared" si="31"/>
        <v>MEGANE CC (EZ0/1_)</v>
      </c>
      <c r="D241" t="str">
        <f t="shared" si="32"/>
        <v>1.6 16V (EZ0U, EZ1U)</v>
      </c>
      <c r="E241" t="s">
        <v>9</v>
      </c>
      <c r="F241" t="s">
        <v>47</v>
      </c>
    </row>
    <row r="242" spans="1:6">
      <c r="A242">
        <v>25</v>
      </c>
      <c r="B242" t="s">
        <v>30</v>
      </c>
      <c r="C242" t="str">
        <f t="shared" si="31"/>
        <v>MEGANE CC (EZ0/1_)</v>
      </c>
      <c r="D242" t="str">
        <f t="shared" si="32"/>
        <v>1.6 16V (EZ0U, EZ1U)</v>
      </c>
      <c r="E242" t="s">
        <v>11</v>
      </c>
      <c r="F242">
        <v>4</v>
      </c>
    </row>
    <row r="243" spans="1:6">
      <c r="A243">
        <v>25</v>
      </c>
      <c r="B243" t="s">
        <v>30</v>
      </c>
      <c r="C243" t="str">
        <f t="shared" si="31"/>
        <v>MEGANE CC (EZ0/1_)</v>
      </c>
      <c r="D243" t="str">
        <f t="shared" si="32"/>
        <v>1.6 16V (EZ0U, EZ1U)</v>
      </c>
      <c r="E243" t="s">
        <v>12</v>
      </c>
      <c r="F243">
        <v>4</v>
      </c>
    </row>
    <row r="244" spans="1:6">
      <c r="A244">
        <v>25</v>
      </c>
      <c r="B244" t="s">
        <v>30</v>
      </c>
      <c r="C244" t="str">
        <f t="shared" si="31"/>
        <v>MEGANE CC (EZ0/1_)</v>
      </c>
      <c r="D244" t="str">
        <f t="shared" si="32"/>
        <v>1.6 16V (EZ0U, EZ1U)</v>
      </c>
      <c r="E244" t="s">
        <v>13</v>
      </c>
      <c r="F244" t="s">
        <v>14</v>
      </c>
    </row>
    <row r="245" spans="1:6">
      <c r="A245">
        <v>25</v>
      </c>
      <c r="B245" t="s">
        <v>30</v>
      </c>
      <c r="C245" t="str">
        <f t="shared" si="31"/>
        <v>MEGANE CC (EZ0/1_)</v>
      </c>
      <c r="D245" t="str">
        <f t="shared" si="32"/>
        <v>1.6 16V (EZ0U, EZ1U)</v>
      </c>
      <c r="E245" t="s">
        <v>15</v>
      </c>
      <c r="F245" t="s">
        <v>16</v>
      </c>
    </row>
    <row r="246" spans="1:6">
      <c r="A246">
        <v>25</v>
      </c>
      <c r="B246" t="s">
        <v>30</v>
      </c>
      <c r="C246" t="str">
        <f t="shared" si="31"/>
        <v>MEGANE CC (EZ0/1_)</v>
      </c>
      <c r="D246" t="str">
        <f t="shared" si="32"/>
        <v>1.6 16V (EZ0U, EZ1U)</v>
      </c>
      <c r="E246" t="s">
        <v>17</v>
      </c>
      <c r="F246" t="s">
        <v>18</v>
      </c>
    </row>
    <row r="247" spans="1:6">
      <c r="A247">
        <v>26</v>
      </c>
      <c r="B247" t="s">
        <v>48</v>
      </c>
      <c r="C247" t="str">
        <f t="shared" ref="C247:C253" si="33">"SWIFT IV (FZ, NZ)"</f>
        <v>SWIFT IV (FZ, NZ)</v>
      </c>
      <c r="D247" t="str">
        <f t="shared" ref="D247:D253" si="34">"1.2"</f>
        <v>1.2</v>
      </c>
      <c r="E247" t="s">
        <v>7</v>
      </c>
      <c r="F247" t="s">
        <v>8</v>
      </c>
    </row>
    <row r="248" spans="1:6">
      <c r="A248">
        <v>26</v>
      </c>
      <c r="B248" t="s">
        <v>48</v>
      </c>
      <c r="C248" t="str">
        <f t="shared" si="33"/>
        <v>SWIFT IV (FZ, NZ)</v>
      </c>
      <c r="D248" t="str">
        <f t="shared" si="34"/>
        <v>1.2</v>
      </c>
      <c r="E248" t="s">
        <v>9</v>
      </c>
      <c r="F248" t="s">
        <v>49</v>
      </c>
    </row>
    <row r="249" spans="1:6">
      <c r="A249">
        <v>26</v>
      </c>
      <c r="B249" t="s">
        <v>48</v>
      </c>
      <c r="C249" t="str">
        <f t="shared" si="33"/>
        <v>SWIFT IV (FZ, NZ)</v>
      </c>
      <c r="D249" t="str">
        <f t="shared" si="34"/>
        <v>1.2</v>
      </c>
      <c r="E249" t="s">
        <v>11</v>
      </c>
      <c r="F249">
        <v>4</v>
      </c>
    </row>
    <row r="250" spans="1:6">
      <c r="A250">
        <v>26</v>
      </c>
      <c r="B250" t="s">
        <v>48</v>
      </c>
      <c r="C250" t="str">
        <f t="shared" si="33"/>
        <v>SWIFT IV (FZ, NZ)</v>
      </c>
      <c r="D250" t="str">
        <f t="shared" si="34"/>
        <v>1.2</v>
      </c>
      <c r="E250" t="s">
        <v>12</v>
      </c>
      <c r="F250">
        <v>4</v>
      </c>
    </row>
    <row r="251" spans="1:6">
      <c r="A251">
        <v>26</v>
      </c>
      <c r="B251" t="s">
        <v>48</v>
      </c>
      <c r="C251" t="str">
        <f t="shared" si="33"/>
        <v>SWIFT IV (FZ, NZ)</v>
      </c>
      <c r="D251" t="str">
        <f t="shared" si="34"/>
        <v>1.2</v>
      </c>
      <c r="E251" t="s">
        <v>13</v>
      </c>
      <c r="F251" t="s">
        <v>14</v>
      </c>
    </row>
    <row r="252" spans="1:6">
      <c r="A252">
        <v>26</v>
      </c>
      <c r="B252" t="s">
        <v>48</v>
      </c>
      <c r="C252" t="str">
        <f t="shared" si="33"/>
        <v>SWIFT IV (FZ, NZ)</v>
      </c>
      <c r="D252" t="str">
        <f t="shared" si="34"/>
        <v>1.2</v>
      </c>
      <c r="E252" t="s">
        <v>15</v>
      </c>
      <c r="F252" t="s">
        <v>16</v>
      </c>
    </row>
    <row r="253" spans="1:6">
      <c r="A253">
        <v>26</v>
      </c>
      <c r="B253" t="s">
        <v>48</v>
      </c>
      <c r="C253" t="str">
        <f t="shared" si="33"/>
        <v>SWIFT IV (FZ, NZ)</v>
      </c>
      <c r="D253" t="str">
        <f t="shared" si="34"/>
        <v>1.2</v>
      </c>
      <c r="E253" t="s">
        <v>17</v>
      </c>
      <c r="F253" t="s">
        <v>18</v>
      </c>
    </row>
    <row r="254" spans="1:6">
      <c r="A254">
        <v>27</v>
      </c>
      <c r="B254" t="s">
        <v>19</v>
      </c>
      <c r="C254" t="str">
        <f t="shared" ref="C254:C285" si="35">"3 (E30)"</f>
        <v>3 (E30)</v>
      </c>
      <c r="D254" t="str">
        <f t="shared" ref="D254:D262" si="36">"318 i"</f>
        <v>318 i</v>
      </c>
      <c r="E254" t="s">
        <v>7</v>
      </c>
      <c r="F254" t="s">
        <v>8</v>
      </c>
    </row>
    <row r="255" spans="1:6">
      <c r="A255">
        <v>27</v>
      </c>
      <c r="B255" t="s">
        <v>19</v>
      </c>
      <c r="C255" t="str">
        <f t="shared" si="35"/>
        <v>3 (E30)</v>
      </c>
      <c r="D255" t="str">
        <f t="shared" si="36"/>
        <v>318 i</v>
      </c>
      <c r="E255" t="s">
        <v>9</v>
      </c>
      <c r="F255" t="s">
        <v>46</v>
      </c>
    </row>
    <row r="256" spans="1:6">
      <c r="A256">
        <v>27</v>
      </c>
      <c r="B256" t="s">
        <v>19</v>
      </c>
      <c r="C256" t="str">
        <f t="shared" si="35"/>
        <v>3 (E30)</v>
      </c>
      <c r="D256" t="str">
        <f t="shared" si="36"/>
        <v>318 i</v>
      </c>
      <c r="E256" t="s">
        <v>11</v>
      </c>
      <c r="F256">
        <v>4</v>
      </c>
    </row>
    <row r="257" spans="1:6">
      <c r="A257">
        <v>27</v>
      </c>
      <c r="B257" t="s">
        <v>19</v>
      </c>
      <c r="C257" t="str">
        <f t="shared" si="35"/>
        <v>3 (E30)</v>
      </c>
      <c r="D257" t="str">
        <f t="shared" si="36"/>
        <v>318 i</v>
      </c>
      <c r="E257" t="s">
        <v>12</v>
      </c>
      <c r="F257">
        <v>2</v>
      </c>
    </row>
    <row r="258" spans="1:6">
      <c r="A258">
        <v>27</v>
      </c>
      <c r="B258" t="s">
        <v>19</v>
      </c>
      <c r="C258" t="str">
        <f t="shared" si="35"/>
        <v>3 (E30)</v>
      </c>
      <c r="D258" t="str">
        <f t="shared" si="36"/>
        <v>318 i</v>
      </c>
      <c r="E258" t="s">
        <v>25</v>
      </c>
      <c r="F258" t="s">
        <v>26</v>
      </c>
    </row>
    <row r="259" spans="1:6">
      <c r="A259">
        <v>27</v>
      </c>
      <c r="B259" t="s">
        <v>19</v>
      </c>
      <c r="C259" t="str">
        <f t="shared" si="35"/>
        <v>3 (E30)</v>
      </c>
      <c r="D259" t="str">
        <f t="shared" si="36"/>
        <v>318 i</v>
      </c>
      <c r="E259" t="s">
        <v>13</v>
      </c>
      <c r="F259" t="s">
        <v>14</v>
      </c>
    </row>
    <row r="260" spans="1:6">
      <c r="A260">
        <v>27</v>
      </c>
      <c r="B260" t="s">
        <v>19</v>
      </c>
      <c r="C260" t="str">
        <f t="shared" si="35"/>
        <v>3 (E30)</v>
      </c>
      <c r="D260" t="str">
        <f t="shared" si="36"/>
        <v>318 i</v>
      </c>
      <c r="E260" t="s">
        <v>27</v>
      </c>
      <c r="F260" t="s">
        <v>43</v>
      </c>
    </row>
    <row r="261" spans="1:6">
      <c r="A261">
        <v>27</v>
      </c>
      <c r="B261" t="s">
        <v>19</v>
      </c>
      <c r="C261" t="str">
        <f t="shared" si="35"/>
        <v>3 (E30)</v>
      </c>
      <c r="D261" t="str">
        <f t="shared" si="36"/>
        <v>318 i</v>
      </c>
      <c r="E261" t="s">
        <v>15</v>
      </c>
      <c r="F261" t="s">
        <v>29</v>
      </c>
    </row>
    <row r="262" spans="1:6">
      <c r="A262">
        <v>27</v>
      </c>
      <c r="B262" t="s">
        <v>19</v>
      </c>
      <c r="C262" t="str">
        <f t="shared" si="35"/>
        <v>3 (E30)</v>
      </c>
      <c r="D262" t="str">
        <f t="shared" si="36"/>
        <v>318 i</v>
      </c>
      <c r="E262" t="s">
        <v>17</v>
      </c>
      <c r="F262" t="s">
        <v>18</v>
      </c>
    </row>
    <row r="263" spans="1:6">
      <c r="A263">
        <v>28</v>
      </c>
      <c r="B263" t="s">
        <v>19</v>
      </c>
      <c r="C263" t="str">
        <f t="shared" si="35"/>
        <v>3 (E30)</v>
      </c>
      <c r="D263" t="str">
        <f t="shared" ref="D263:D271" si="37">"318 is"</f>
        <v>318 is</v>
      </c>
      <c r="E263" t="s">
        <v>7</v>
      </c>
      <c r="F263" t="s">
        <v>8</v>
      </c>
    </row>
    <row r="264" spans="1:6">
      <c r="A264">
        <v>28</v>
      </c>
      <c r="B264" t="s">
        <v>19</v>
      </c>
      <c r="C264" t="str">
        <f t="shared" si="35"/>
        <v>3 (E30)</v>
      </c>
      <c r="D264" t="str">
        <f t="shared" si="37"/>
        <v>318 is</v>
      </c>
      <c r="E264" t="s">
        <v>9</v>
      </c>
      <c r="F264" t="s">
        <v>50</v>
      </c>
    </row>
    <row r="265" spans="1:6">
      <c r="A265">
        <v>28</v>
      </c>
      <c r="B265" t="s">
        <v>19</v>
      </c>
      <c r="C265" t="str">
        <f t="shared" si="35"/>
        <v>3 (E30)</v>
      </c>
      <c r="D265" t="str">
        <f t="shared" si="37"/>
        <v>318 is</v>
      </c>
      <c r="E265" t="s">
        <v>11</v>
      </c>
      <c r="F265">
        <v>4</v>
      </c>
    </row>
    <row r="266" spans="1:6">
      <c r="A266">
        <v>28</v>
      </c>
      <c r="B266" t="s">
        <v>19</v>
      </c>
      <c r="C266" t="str">
        <f t="shared" si="35"/>
        <v>3 (E30)</v>
      </c>
      <c r="D266" t="str">
        <f t="shared" si="37"/>
        <v>318 is</v>
      </c>
      <c r="E266" t="s">
        <v>12</v>
      </c>
      <c r="F266">
        <v>4</v>
      </c>
    </row>
    <row r="267" spans="1:6">
      <c r="A267">
        <v>28</v>
      </c>
      <c r="B267" t="s">
        <v>19</v>
      </c>
      <c r="C267" t="str">
        <f t="shared" si="35"/>
        <v>3 (E30)</v>
      </c>
      <c r="D267" t="str">
        <f t="shared" si="37"/>
        <v>318 is</v>
      </c>
      <c r="E267" t="s">
        <v>25</v>
      </c>
      <c r="F267" t="s">
        <v>26</v>
      </c>
    </row>
    <row r="268" spans="1:6">
      <c r="A268">
        <v>28</v>
      </c>
      <c r="B268" t="s">
        <v>19</v>
      </c>
      <c r="C268" t="str">
        <f t="shared" si="35"/>
        <v>3 (E30)</v>
      </c>
      <c r="D268" t="str">
        <f t="shared" si="37"/>
        <v>318 is</v>
      </c>
      <c r="E268" t="s">
        <v>13</v>
      </c>
      <c r="F268" t="s">
        <v>14</v>
      </c>
    </row>
    <row r="269" spans="1:6">
      <c r="A269">
        <v>28</v>
      </c>
      <c r="B269" t="s">
        <v>19</v>
      </c>
      <c r="C269" t="str">
        <f t="shared" si="35"/>
        <v>3 (E30)</v>
      </c>
      <c r="D269" t="str">
        <f t="shared" si="37"/>
        <v>318 is</v>
      </c>
      <c r="E269" t="s">
        <v>27</v>
      </c>
      <c r="F269" t="s">
        <v>43</v>
      </c>
    </row>
    <row r="270" spans="1:6">
      <c r="A270">
        <v>28</v>
      </c>
      <c r="B270" t="s">
        <v>19</v>
      </c>
      <c r="C270" t="str">
        <f t="shared" si="35"/>
        <v>3 (E30)</v>
      </c>
      <c r="D270" t="str">
        <f t="shared" si="37"/>
        <v>318 is</v>
      </c>
      <c r="E270" t="s">
        <v>15</v>
      </c>
      <c r="F270" t="s">
        <v>29</v>
      </c>
    </row>
    <row r="271" spans="1:6">
      <c r="A271">
        <v>28</v>
      </c>
      <c r="B271" t="s">
        <v>19</v>
      </c>
      <c r="C271" t="str">
        <f t="shared" si="35"/>
        <v>3 (E30)</v>
      </c>
      <c r="D271" t="str">
        <f t="shared" si="37"/>
        <v>318 is</v>
      </c>
      <c r="E271" t="s">
        <v>17</v>
      </c>
      <c r="F271" t="s">
        <v>18</v>
      </c>
    </row>
    <row r="272" spans="1:6">
      <c r="A272">
        <v>29</v>
      </c>
      <c r="B272" t="s">
        <v>19</v>
      </c>
      <c r="C272" t="str">
        <f t="shared" si="35"/>
        <v>3 (E30)</v>
      </c>
      <c r="D272" t="str">
        <f t="shared" ref="D272:D288" si="38">"320 i"</f>
        <v>320 i</v>
      </c>
      <c r="E272" t="s">
        <v>7</v>
      </c>
      <c r="F272" t="s">
        <v>8</v>
      </c>
    </row>
    <row r="273" spans="1:6">
      <c r="A273">
        <v>29</v>
      </c>
      <c r="B273" t="s">
        <v>19</v>
      </c>
      <c r="C273" t="str">
        <f t="shared" si="35"/>
        <v>3 (E30)</v>
      </c>
      <c r="D273" t="str">
        <f t="shared" si="38"/>
        <v>320 i</v>
      </c>
      <c r="E273" t="s">
        <v>9</v>
      </c>
      <c r="F273" t="s">
        <v>51</v>
      </c>
    </row>
    <row r="274" spans="1:6">
      <c r="A274">
        <v>29</v>
      </c>
      <c r="B274" t="s">
        <v>19</v>
      </c>
      <c r="C274" t="str">
        <f t="shared" si="35"/>
        <v>3 (E30)</v>
      </c>
      <c r="D274" t="str">
        <f t="shared" si="38"/>
        <v>320 i</v>
      </c>
      <c r="E274" t="s">
        <v>11</v>
      </c>
      <c r="F274">
        <v>6</v>
      </c>
    </row>
    <row r="275" spans="1:6">
      <c r="A275">
        <v>29</v>
      </c>
      <c r="B275" t="s">
        <v>19</v>
      </c>
      <c r="C275" t="str">
        <f t="shared" si="35"/>
        <v>3 (E30)</v>
      </c>
      <c r="D275" t="str">
        <f t="shared" si="38"/>
        <v>320 i</v>
      </c>
      <c r="E275" t="s">
        <v>12</v>
      </c>
      <c r="F275">
        <v>2</v>
      </c>
    </row>
    <row r="276" spans="1:6">
      <c r="A276">
        <v>29</v>
      </c>
      <c r="B276" t="s">
        <v>19</v>
      </c>
      <c r="C276" t="str">
        <f t="shared" si="35"/>
        <v>3 (E30)</v>
      </c>
      <c r="D276" t="str">
        <f t="shared" si="38"/>
        <v>320 i</v>
      </c>
      <c r="E276" t="s">
        <v>25</v>
      </c>
      <c r="F276" t="s">
        <v>26</v>
      </c>
    </row>
    <row r="277" spans="1:6">
      <c r="A277">
        <v>29</v>
      </c>
      <c r="B277" t="s">
        <v>19</v>
      </c>
      <c r="C277" t="str">
        <f t="shared" si="35"/>
        <v>3 (E30)</v>
      </c>
      <c r="D277" t="str">
        <f t="shared" si="38"/>
        <v>320 i</v>
      </c>
      <c r="E277" t="s">
        <v>13</v>
      </c>
      <c r="F277" t="s">
        <v>14</v>
      </c>
    </row>
    <row r="278" spans="1:6">
      <c r="A278">
        <v>29</v>
      </c>
      <c r="B278" t="s">
        <v>19</v>
      </c>
      <c r="C278" t="str">
        <f t="shared" si="35"/>
        <v>3 (E30)</v>
      </c>
      <c r="D278" t="str">
        <f t="shared" si="38"/>
        <v>320 i</v>
      </c>
      <c r="E278" t="s">
        <v>15</v>
      </c>
      <c r="F278" t="s">
        <v>29</v>
      </c>
    </row>
    <row r="279" spans="1:6">
      <c r="A279">
        <v>29</v>
      </c>
      <c r="B279" t="s">
        <v>19</v>
      </c>
      <c r="C279" t="str">
        <f t="shared" si="35"/>
        <v>3 (E30)</v>
      </c>
      <c r="D279" t="str">
        <f t="shared" si="38"/>
        <v>320 i</v>
      </c>
      <c r="E279" t="s">
        <v>17</v>
      </c>
      <c r="F279" t="s">
        <v>18</v>
      </c>
    </row>
    <row r="280" spans="1:6">
      <c r="A280">
        <v>30</v>
      </c>
      <c r="B280" t="s">
        <v>19</v>
      </c>
      <c r="C280" t="str">
        <f t="shared" si="35"/>
        <v>3 (E30)</v>
      </c>
      <c r="D280" t="str">
        <f t="shared" si="38"/>
        <v>320 i</v>
      </c>
      <c r="E280" t="s">
        <v>7</v>
      </c>
      <c r="F280" t="s">
        <v>8</v>
      </c>
    </row>
    <row r="281" spans="1:6">
      <c r="A281">
        <v>30</v>
      </c>
      <c r="B281" t="s">
        <v>19</v>
      </c>
      <c r="C281" t="str">
        <f t="shared" si="35"/>
        <v>3 (E30)</v>
      </c>
      <c r="D281" t="str">
        <f t="shared" si="38"/>
        <v>320 i</v>
      </c>
      <c r="E281" t="s">
        <v>9</v>
      </c>
      <c r="F281" t="s">
        <v>52</v>
      </c>
    </row>
    <row r="282" spans="1:6">
      <c r="A282">
        <v>30</v>
      </c>
      <c r="B282" t="s">
        <v>19</v>
      </c>
      <c r="C282" t="str">
        <f t="shared" si="35"/>
        <v>3 (E30)</v>
      </c>
      <c r="D282" t="str">
        <f t="shared" si="38"/>
        <v>320 i</v>
      </c>
      <c r="E282" t="s">
        <v>11</v>
      </c>
      <c r="F282">
        <v>6</v>
      </c>
    </row>
    <row r="283" spans="1:6">
      <c r="A283">
        <v>30</v>
      </c>
      <c r="B283" t="s">
        <v>19</v>
      </c>
      <c r="C283" t="str">
        <f t="shared" si="35"/>
        <v>3 (E30)</v>
      </c>
      <c r="D283" t="str">
        <f t="shared" si="38"/>
        <v>320 i</v>
      </c>
      <c r="E283" t="s">
        <v>12</v>
      </c>
      <c r="F283">
        <v>2</v>
      </c>
    </row>
    <row r="284" spans="1:6">
      <c r="A284">
        <v>30</v>
      </c>
      <c r="B284" t="s">
        <v>19</v>
      </c>
      <c r="C284" t="str">
        <f t="shared" si="35"/>
        <v>3 (E30)</v>
      </c>
      <c r="D284" t="str">
        <f t="shared" si="38"/>
        <v>320 i</v>
      </c>
      <c r="E284" t="s">
        <v>25</v>
      </c>
      <c r="F284" t="s">
        <v>26</v>
      </c>
    </row>
    <row r="285" spans="1:6">
      <c r="A285">
        <v>30</v>
      </c>
      <c r="B285" t="s">
        <v>19</v>
      </c>
      <c r="C285" t="str">
        <f t="shared" si="35"/>
        <v>3 (E30)</v>
      </c>
      <c r="D285" t="str">
        <f t="shared" si="38"/>
        <v>320 i</v>
      </c>
      <c r="E285" t="s">
        <v>13</v>
      </c>
      <c r="F285" t="s">
        <v>14</v>
      </c>
    </row>
    <row r="286" spans="1:6">
      <c r="A286">
        <v>30</v>
      </c>
      <c r="B286" t="s">
        <v>19</v>
      </c>
      <c r="C286" t="str">
        <f t="shared" ref="C286:C317" si="39">"3 (E30)"</f>
        <v>3 (E30)</v>
      </c>
      <c r="D286" t="str">
        <f t="shared" si="38"/>
        <v>320 i</v>
      </c>
      <c r="E286" t="s">
        <v>27</v>
      </c>
      <c r="F286" t="s">
        <v>28</v>
      </c>
    </row>
    <row r="287" spans="1:6">
      <c r="A287">
        <v>30</v>
      </c>
      <c r="B287" t="s">
        <v>19</v>
      </c>
      <c r="C287" t="str">
        <f t="shared" si="39"/>
        <v>3 (E30)</v>
      </c>
      <c r="D287" t="str">
        <f t="shared" si="38"/>
        <v>320 i</v>
      </c>
      <c r="E287" t="s">
        <v>15</v>
      </c>
      <c r="F287" t="s">
        <v>29</v>
      </c>
    </row>
    <row r="288" spans="1:6">
      <c r="A288">
        <v>30</v>
      </c>
      <c r="B288" t="s">
        <v>19</v>
      </c>
      <c r="C288" t="str">
        <f t="shared" si="39"/>
        <v>3 (E30)</v>
      </c>
      <c r="D288" t="str">
        <f t="shared" si="38"/>
        <v>320 i</v>
      </c>
      <c r="E288" t="s">
        <v>17</v>
      </c>
      <c r="F288" t="s">
        <v>18</v>
      </c>
    </row>
    <row r="289" spans="1:6">
      <c r="A289">
        <v>31</v>
      </c>
      <c r="B289" t="s">
        <v>19</v>
      </c>
      <c r="C289" t="str">
        <f t="shared" si="39"/>
        <v>3 (E30)</v>
      </c>
      <c r="D289" t="str">
        <f t="shared" ref="D289:D306" si="40">"M3 2.3"</f>
        <v>M3 2.3</v>
      </c>
      <c r="E289" t="s">
        <v>7</v>
      </c>
      <c r="F289" t="s">
        <v>8</v>
      </c>
    </row>
    <row r="290" spans="1:6">
      <c r="A290">
        <v>31</v>
      </c>
      <c r="B290" t="s">
        <v>19</v>
      </c>
      <c r="C290" t="str">
        <f t="shared" si="39"/>
        <v>3 (E30)</v>
      </c>
      <c r="D290" t="str">
        <f t="shared" si="40"/>
        <v>M3 2.3</v>
      </c>
      <c r="E290" t="s">
        <v>9</v>
      </c>
      <c r="F290" t="s">
        <v>53</v>
      </c>
    </row>
    <row r="291" spans="1:6">
      <c r="A291">
        <v>31</v>
      </c>
      <c r="B291" t="s">
        <v>19</v>
      </c>
      <c r="C291" t="str">
        <f t="shared" si="39"/>
        <v>3 (E30)</v>
      </c>
      <c r="D291" t="str">
        <f t="shared" si="40"/>
        <v>M3 2.3</v>
      </c>
      <c r="E291" t="s">
        <v>11</v>
      </c>
      <c r="F291">
        <v>4</v>
      </c>
    </row>
    <row r="292" spans="1:6">
      <c r="A292">
        <v>31</v>
      </c>
      <c r="B292" t="s">
        <v>19</v>
      </c>
      <c r="C292" t="str">
        <f t="shared" si="39"/>
        <v>3 (E30)</v>
      </c>
      <c r="D292" t="str">
        <f t="shared" si="40"/>
        <v>M3 2.3</v>
      </c>
      <c r="E292" t="s">
        <v>12</v>
      </c>
      <c r="F292">
        <v>4</v>
      </c>
    </row>
    <row r="293" spans="1:6">
      <c r="A293">
        <v>31</v>
      </c>
      <c r="B293" t="s">
        <v>19</v>
      </c>
      <c r="C293" t="str">
        <f t="shared" si="39"/>
        <v>3 (E30)</v>
      </c>
      <c r="D293" t="str">
        <f t="shared" si="40"/>
        <v>M3 2.3</v>
      </c>
      <c r="E293" t="s">
        <v>25</v>
      </c>
      <c r="F293" t="s">
        <v>26</v>
      </c>
    </row>
    <row r="294" spans="1:6">
      <c r="A294">
        <v>31</v>
      </c>
      <c r="B294" t="s">
        <v>19</v>
      </c>
      <c r="C294" t="str">
        <f t="shared" si="39"/>
        <v>3 (E30)</v>
      </c>
      <c r="D294" t="str">
        <f t="shared" si="40"/>
        <v>M3 2.3</v>
      </c>
      <c r="E294" t="s">
        <v>13</v>
      </c>
      <c r="F294" t="s">
        <v>14</v>
      </c>
    </row>
    <row r="295" spans="1:6">
      <c r="A295">
        <v>31</v>
      </c>
      <c r="B295" t="s">
        <v>19</v>
      </c>
      <c r="C295" t="str">
        <f t="shared" si="39"/>
        <v>3 (E30)</v>
      </c>
      <c r="D295" t="str">
        <f t="shared" si="40"/>
        <v>M3 2.3</v>
      </c>
      <c r="E295" t="s">
        <v>27</v>
      </c>
      <c r="F295" t="s">
        <v>43</v>
      </c>
    </row>
    <row r="296" spans="1:6">
      <c r="A296">
        <v>31</v>
      </c>
      <c r="B296" t="s">
        <v>19</v>
      </c>
      <c r="C296" t="str">
        <f t="shared" si="39"/>
        <v>3 (E30)</v>
      </c>
      <c r="D296" t="str">
        <f t="shared" si="40"/>
        <v>M3 2.3</v>
      </c>
      <c r="E296" t="s">
        <v>15</v>
      </c>
      <c r="F296" t="s">
        <v>29</v>
      </c>
    </row>
    <row r="297" spans="1:6">
      <c r="A297">
        <v>31</v>
      </c>
      <c r="B297" t="s">
        <v>19</v>
      </c>
      <c r="C297" t="str">
        <f t="shared" si="39"/>
        <v>3 (E30)</v>
      </c>
      <c r="D297" t="str">
        <f t="shared" si="40"/>
        <v>M3 2.3</v>
      </c>
      <c r="E297" t="s">
        <v>17</v>
      </c>
      <c r="F297" t="s">
        <v>18</v>
      </c>
    </row>
    <row r="298" spans="1:6">
      <c r="A298">
        <v>32</v>
      </c>
      <c r="B298" t="s">
        <v>19</v>
      </c>
      <c r="C298" t="str">
        <f t="shared" si="39"/>
        <v>3 (E30)</v>
      </c>
      <c r="D298" t="str">
        <f t="shared" si="40"/>
        <v>M3 2.3</v>
      </c>
      <c r="E298" t="s">
        <v>7</v>
      </c>
      <c r="F298" t="s">
        <v>8</v>
      </c>
    </row>
    <row r="299" spans="1:6">
      <c r="A299">
        <v>32</v>
      </c>
      <c r="B299" t="s">
        <v>19</v>
      </c>
      <c r="C299" t="str">
        <f t="shared" si="39"/>
        <v>3 (E30)</v>
      </c>
      <c r="D299" t="str">
        <f t="shared" si="40"/>
        <v>M3 2.3</v>
      </c>
      <c r="E299" t="s">
        <v>9</v>
      </c>
      <c r="F299" t="s">
        <v>54</v>
      </c>
    </row>
    <row r="300" spans="1:6">
      <c r="A300">
        <v>32</v>
      </c>
      <c r="B300" t="s">
        <v>19</v>
      </c>
      <c r="C300" t="str">
        <f t="shared" si="39"/>
        <v>3 (E30)</v>
      </c>
      <c r="D300" t="str">
        <f t="shared" si="40"/>
        <v>M3 2.3</v>
      </c>
      <c r="E300" t="s">
        <v>11</v>
      </c>
      <c r="F300">
        <v>4</v>
      </c>
    </row>
    <row r="301" spans="1:6">
      <c r="A301">
        <v>32</v>
      </c>
      <c r="B301" t="s">
        <v>19</v>
      </c>
      <c r="C301" t="str">
        <f t="shared" si="39"/>
        <v>3 (E30)</v>
      </c>
      <c r="D301" t="str">
        <f t="shared" si="40"/>
        <v>M3 2.3</v>
      </c>
      <c r="E301" t="s">
        <v>12</v>
      </c>
      <c r="F301">
        <v>4</v>
      </c>
    </row>
    <row r="302" spans="1:6">
      <c r="A302">
        <v>32</v>
      </c>
      <c r="B302" t="s">
        <v>19</v>
      </c>
      <c r="C302" t="str">
        <f t="shared" si="39"/>
        <v>3 (E30)</v>
      </c>
      <c r="D302" t="str">
        <f t="shared" si="40"/>
        <v>M3 2.3</v>
      </c>
      <c r="E302" t="s">
        <v>25</v>
      </c>
      <c r="F302" t="s">
        <v>26</v>
      </c>
    </row>
    <row r="303" spans="1:6">
      <c r="A303">
        <v>32</v>
      </c>
      <c r="B303" t="s">
        <v>19</v>
      </c>
      <c r="C303" t="str">
        <f t="shared" si="39"/>
        <v>3 (E30)</v>
      </c>
      <c r="D303" t="str">
        <f t="shared" si="40"/>
        <v>M3 2.3</v>
      </c>
      <c r="E303" t="s">
        <v>13</v>
      </c>
      <c r="F303" t="s">
        <v>14</v>
      </c>
    </row>
    <row r="304" spans="1:6">
      <c r="A304">
        <v>32</v>
      </c>
      <c r="B304" t="s">
        <v>19</v>
      </c>
      <c r="C304" t="str">
        <f t="shared" si="39"/>
        <v>3 (E30)</v>
      </c>
      <c r="D304" t="str">
        <f t="shared" si="40"/>
        <v>M3 2.3</v>
      </c>
      <c r="E304" t="s">
        <v>27</v>
      </c>
      <c r="F304" t="s">
        <v>28</v>
      </c>
    </row>
    <row r="305" spans="1:6">
      <c r="A305">
        <v>32</v>
      </c>
      <c r="B305" t="s">
        <v>19</v>
      </c>
      <c r="C305" t="str">
        <f t="shared" si="39"/>
        <v>3 (E30)</v>
      </c>
      <c r="D305" t="str">
        <f t="shared" si="40"/>
        <v>M3 2.3</v>
      </c>
      <c r="E305" t="s">
        <v>15</v>
      </c>
      <c r="F305" t="s">
        <v>29</v>
      </c>
    </row>
    <row r="306" spans="1:6">
      <c r="A306">
        <v>32</v>
      </c>
      <c r="B306" t="s">
        <v>19</v>
      </c>
      <c r="C306" t="str">
        <f t="shared" si="39"/>
        <v>3 (E30)</v>
      </c>
      <c r="D306" t="str">
        <f t="shared" si="40"/>
        <v>M3 2.3</v>
      </c>
      <c r="E306" t="s">
        <v>17</v>
      </c>
      <c r="F306" t="s">
        <v>18</v>
      </c>
    </row>
    <row r="307" spans="1:6">
      <c r="A307">
        <v>33</v>
      </c>
      <c r="B307" t="s">
        <v>19</v>
      </c>
      <c r="C307" t="str">
        <f t="shared" si="39"/>
        <v>3 (E30)</v>
      </c>
      <c r="D307" t="str">
        <f t="shared" ref="D307:D324" si="41">"323 i"</f>
        <v>323 i</v>
      </c>
      <c r="E307" t="s">
        <v>7</v>
      </c>
      <c r="F307" t="s">
        <v>8</v>
      </c>
    </row>
    <row r="308" spans="1:6">
      <c r="A308">
        <v>33</v>
      </c>
      <c r="B308" t="s">
        <v>19</v>
      </c>
      <c r="C308" t="str">
        <f t="shared" si="39"/>
        <v>3 (E30)</v>
      </c>
      <c r="D308" t="str">
        <f t="shared" si="41"/>
        <v>323 i</v>
      </c>
      <c r="E308" t="s">
        <v>9</v>
      </c>
      <c r="F308" t="s">
        <v>55</v>
      </c>
    </row>
    <row r="309" spans="1:6">
      <c r="A309">
        <v>33</v>
      </c>
      <c r="B309" t="s">
        <v>19</v>
      </c>
      <c r="C309" t="str">
        <f t="shared" si="39"/>
        <v>3 (E30)</v>
      </c>
      <c r="D309" t="str">
        <f t="shared" si="41"/>
        <v>323 i</v>
      </c>
      <c r="E309" t="s">
        <v>11</v>
      </c>
      <c r="F309">
        <v>6</v>
      </c>
    </row>
    <row r="310" spans="1:6">
      <c r="A310">
        <v>33</v>
      </c>
      <c r="B310" t="s">
        <v>19</v>
      </c>
      <c r="C310" t="str">
        <f t="shared" si="39"/>
        <v>3 (E30)</v>
      </c>
      <c r="D310" t="str">
        <f t="shared" si="41"/>
        <v>323 i</v>
      </c>
      <c r="E310" t="s">
        <v>12</v>
      </c>
      <c r="F310">
        <v>2</v>
      </c>
    </row>
    <row r="311" spans="1:6">
      <c r="A311">
        <v>33</v>
      </c>
      <c r="B311" t="s">
        <v>19</v>
      </c>
      <c r="C311" t="str">
        <f t="shared" si="39"/>
        <v>3 (E30)</v>
      </c>
      <c r="D311" t="str">
        <f t="shared" si="41"/>
        <v>323 i</v>
      </c>
      <c r="E311" t="s">
        <v>25</v>
      </c>
      <c r="F311" t="s">
        <v>26</v>
      </c>
    </row>
    <row r="312" spans="1:6">
      <c r="A312">
        <v>33</v>
      </c>
      <c r="B312" t="s">
        <v>19</v>
      </c>
      <c r="C312" t="str">
        <f t="shared" si="39"/>
        <v>3 (E30)</v>
      </c>
      <c r="D312" t="str">
        <f t="shared" si="41"/>
        <v>323 i</v>
      </c>
      <c r="E312" t="s">
        <v>13</v>
      </c>
      <c r="F312" t="s">
        <v>14</v>
      </c>
    </row>
    <row r="313" spans="1:6">
      <c r="A313">
        <v>33</v>
      </c>
      <c r="B313" t="s">
        <v>19</v>
      </c>
      <c r="C313" t="str">
        <f t="shared" si="39"/>
        <v>3 (E30)</v>
      </c>
      <c r="D313" t="str">
        <f t="shared" si="41"/>
        <v>323 i</v>
      </c>
      <c r="E313" t="s">
        <v>27</v>
      </c>
      <c r="F313" t="s">
        <v>28</v>
      </c>
    </row>
    <row r="314" spans="1:6">
      <c r="A314">
        <v>33</v>
      </c>
      <c r="B314" t="s">
        <v>19</v>
      </c>
      <c r="C314" t="str">
        <f t="shared" si="39"/>
        <v>3 (E30)</v>
      </c>
      <c r="D314" t="str">
        <f t="shared" si="41"/>
        <v>323 i</v>
      </c>
      <c r="E314" t="s">
        <v>15</v>
      </c>
      <c r="F314" t="s">
        <v>29</v>
      </c>
    </row>
    <row r="315" spans="1:6">
      <c r="A315">
        <v>33</v>
      </c>
      <c r="B315" t="s">
        <v>19</v>
      </c>
      <c r="C315" t="str">
        <f t="shared" si="39"/>
        <v>3 (E30)</v>
      </c>
      <c r="D315" t="str">
        <f t="shared" si="41"/>
        <v>323 i</v>
      </c>
      <c r="E315" t="s">
        <v>17</v>
      </c>
      <c r="F315" t="s">
        <v>18</v>
      </c>
    </row>
    <row r="316" spans="1:6">
      <c r="A316">
        <v>34</v>
      </c>
      <c r="B316" t="s">
        <v>19</v>
      </c>
      <c r="C316" t="str">
        <f t="shared" si="39"/>
        <v>3 (E30)</v>
      </c>
      <c r="D316" t="str">
        <f t="shared" si="41"/>
        <v>323 i</v>
      </c>
      <c r="E316" t="s">
        <v>7</v>
      </c>
      <c r="F316" t="s">
        <v>8</v>
      </c>
    </row>
    <row r="317" spans="1:6">
      <c r="A317">
        <v>34</v>
      </c>
      <c r="B317" t="s">
        <v>19</v>
      </c>
      <c r="C317" t="str">
        <f t="shared" si="39"/>
        <v>3 (E30)</v>
      </c>
      <c r="D317" t="str">
        <f t="shared" si="41"/>
        <v>323 i</v>
      </c>
      <c r="E317" t="s">
        <v>9</v>
      </c>
      <c r="F317" t="s">
        <v>55</v>
      </c>
    </row>
    <row r="318" spans="1:6">
      <c r="A318">
        <v>34</v>
      </c>
      <c r="B318" t="s">
        <v>19</v>
      </c>
      <c r="C318" t="str">
        <f t="shared" ref="C318:C349" si="42">"3 (E30)"</f>
        <v>3 (E30)</v>
      </c>
      <c r="D318" t="str">
        <f t="shared" si="41"/>
        <v>323 i</v>
      </c>
      <c r="E318" t="s">
        <v>11</v>
      </c>
      <c r="F318">
        <v>6</v>
      </c>
    </row>
    <row r="319" spans="1:6">
      <c r="A319">
        <v>34</v>
      </c>
      <c r="B319" t="s">
        <v>19</v>
      </c>
      <c r="C319" t="str">
        <f t="shared" si="42"/>
        <v>3 (E30)</v>
      </c>
      <c r="D319" t="str">
        <f t="shared" si="41"/>
        <v>323 i</v>
      </c>
      <c r="E319" t="s">
        <v>12</v>
      </c>
      <c r="F319">
        <v>2</v>
      </c>
    </row>
    <row r="320" spans="1:6">
      <c r="A320">
        <v>34</v>
      </c>
      <c r="B320" t="s">
        <v>19</v>
      </c>
      <c r="C320" t="str">
        <f t="shared" si="42"/>
        <v>3 (E30)</v>
      </c>
      <c r="D320" t="str">
        <f t="shared" si="41"/>
        <v>323 i</v>
      </c>
      <c r="E320" t="s">
        <v>25</v>
      </c>
      <c r="F320" t="s">
        <v>26</v>
      </c>
    </row>
    <row r="321" spans="1:6">
      <c r="A321">
        <v>34</v>
      </c>
      <c r="B321" t="s">
        <v>19</v>
      </c>
      <c r="C321" t="str">
        <f t="shared" si="42"/>
        <v>3 (E30)</v>
      </c>
      <c r="D321" t="str">
        <f t="shared" si="41"/>
        <v>323 i</v>
      </c>
      <c r="E321" t="s">
        <v>13</v>
      </c>
      <c r="F321" t="s">
        <v>14</v>
      </c>
    </row>
    <row r="322" spans="1:6">
      <c r="A322">
        <v>34</v>
      </c>
      <c r="B322" t="s">
        <v>19</v>
      </c>
      <c r="C322" t="str">
        <f t="shared" si="42"/>
        <v>3 (E30)</v>
      </c>
      <c r="D322" t="str">
        <f t="shared" si="41"/>
        <v>323 i</v>
      </c>
      <c r="E322" t="s">
        <v>27</v>
      </c>
      <c r="F322" t="s">
        <v>28</v>
      </c>
    </row>
    <row r="323" spans="1:6">
      <c r="A323">
        <v>34</v>
      </c>
      <c r="B323" t="s">
        <v>19</v>
      </c>
      <c r="C323" t="str">
        <f t="shared" si="42"/>
        <v>3 (E30)</v>
      </c>
      <c r="D323" t="str">
        <f t="shared" si="41"/>
        <v>323 i</v>
      </c>
      <c r="E323" t="s">
        <v>15</v>
      </c>
      <c r="F323" t="s">
        <v>29</v>
      </c>
    </row>
    <row r="324" spans="1:6">
      <c r="A324">
        <v>34</v>
      </c>
      <c r="B324" t="s">
        <v>19</v>
      </c>
      <c r="C324" t="str">
        <f t="shared" si="42"/>
        <v>3 (E30)</v>
      </c>
      <c r="D324" t="str">
        <f t="shared" si="41"/>
        <v>323 i</v>
      </c>
      <c r="E324" t="s">
        <v>17</v>
      </c>
      <c r="F324" t="s">
        <v>18</v>
      </c>
    </row>
    <row r="325" spans="1:6">
      <c r="A325">
        <v>35</v>
      </c>
      <c r="B325" t="s">
        <v>19</v>
      </c>
      <c r="C325" t="str">
        <f t="shared" si="42"/>
        <v>3 (E30)</v>
      </c>
      <c r="D325" t="str">
        <f t="shared" ref="D325:D333" si="43">"M3 2.3"</f>
        <v>M3 2.3</v>
      </c>
      <c r="E325" t="s">
        <v>7</v>
      </c>
      <c r="F325" t="s">
        <v>8</v>
      </c>
    </row>
    <row r="326" spans="1:6">
      <c r="A326">
        <v>35</v>
      </c>
      <c r="B326" t="s">
        <v>19</v>
      </c>
      <c r="C326" t="str">
        <f t="shared" si="42"/>
        <v>3 (E30)</v>
      </c>
      <c r="D326" t="str">
        <f t="shared" si="43"/>
        <v>M3 2.3</v>
      </c>
      <c r="E326" t="s">
        <v>9</v>
      </c>
      <c r="F326" t="s">
        <v>56</v>
      </c>
    </row>
    <row r="327" spans="1:6">
      <c r="A327">
        <v>35</v>
      </c>
      <c r="B327" t="s">
        <v>19</v>
      </c>
      <c r="C327" t="str">
        <f t="shared" si="42"/>
        <v>3 (E30)</v>
      </c>
      <c r="D327" t="str">
        <f t="shared" si="43"/>
        <v>M3 2.3</v>
      </c>
      <c r="E327" t="s">
        <v>11</v>
      </c>
      <c r="F327">
        <v>4</v>
      </c>
    </row>
    <row r="328" spans="1:6">
      <c r="A328">
        <v>35</v>
      </c>
      <c r="B328" t="s">
        <v>19</v>
      </c>
      <c r="C328" t="str">
        <f t="shared" si="42"/>
        <v>3 (E30)</v>
      </c>
      <c r="D328" t="str">
        <f t="shared" si="43"/>
        <v>M3 2.3</v>
      </c>
      <c r="E328" t="s">
        <v>12</v>
      </c>
      <c r="F328">
        <v>4</v>
      </c>
    </row>
    <row r="329" spans="1:6">
      <c r="A329">
        <v>35</v>
      </c>
      <c r="B329" t="s">
        <v>19</v>
      </c>
      <c r="C329" t="str">
        <f t="shared" si="42"/>
        <v>3 (E30)</v>
      </c>
      <c r="D329" t="str">
        <f t="shared" si="43"/>
        <v>M3 2.3</v>
      </c>
      <c r="E329" t="s">
        <v>25</v>
      </c>
      <c r="F329" t="s">
        <v>26</v>
      </c>
    </row>
    <row r="330" spans="1:6">
      <c r="A330">
        <v>35</v>
      </c>
      <c r="B330" t="s">
        <v>19</v>
      </c>
      <c r="C330" t="str">
        <f t="shared" si="42"/>
        <v>3 (E30)</v>
      </c>
      <c r="D330" t="str">
        <f t="shared" si="43"/>
        <v>M3 2.3</v>
      </c>
      <c r="E330" t="s">
        <v>13</v>
      </c>
      <c r="F330" t="s">
        <v>14</v>
      </c>
    </row>
    <row r="331" spans="1:6">
      <c r="A331">
        <v>35</v>
      </c>
      <c r="B331" t="s">
        <v>19</v>
      </c>
      <c r="C331" t="str">
        <f t="shared" si="42"/>
        <v>3 (E30)</v>
      </c>
      <c r="D331" t="str">
        <f t="shared" si="43"/>
        <v>M3 2.3</v>
      </c>
      <c r="E331" t="s">
        <v>27</v>
      </c>
      <c r="F331" t="s">
        <v>43</v>
      </c>
    </row>
    <row r="332" spans="1:6">
      <c r="A332">
        <v>35</v>
      </c>
      <c r="B332" t="s">
        <v>19</v>
      </c>
      <c r="C332" t="str">
        <f t="shared" si="42"/>
        <v>3 (E30)</v>
      </c>
      <c r="D332" t="str">
        <f t="shared" si="43"/>
        <v>M3 2.3</v>
      </c>
      <c r="E332" t="s">
        <v>15</v>
      </c>
      <c r="F332" t="s">
        <v>29</v>
      </c>
    </row>
    <row r="333" spans="1:6">
      <c r="A333">
        <v>35</v>
      </c>
      <c r="B333" t="s">
        <v>19</v>
      </c>
      <c r="C333" t="str">
        <f t="shared" si="42"/>
        <v>3 (E30)</v>
      </c>
      <c r="D333" t="str">
        <f t="shared" si="43"/>
        <v>M3 2.3</v>
      </c>
      <c r="E333" t="s">
        <v>17</v>
      </c>
      <c r="F333" t="s">
        <v>18</v>
      </c>
    </row>
    <row r="334" spans="1:6">
      <c r="A334">
        <v>36</v>
      </c>
      <c r="B334" t="s">
        <v>19</v>
      </c>
      <c r="C334" t="str">
        <f t="shared" si="42"/>
        <v>3 (E30)</v>
      </c>
      <c r="D334" t="str">
        <f t="shared" ref="D334:D342" si="44">"325 i X"</f>
        <v>325 i X</v>
      </c>
      <c r="E334" t="s">
        <v>7</v>
      </c>
      <c r="F334" t="s">
        <v>8</v>
      </c>
    </row>
    <row r="335" spans="1:6">
      <c r="A335">
        <v>36</v>
      </c>
      <c r="B335" t="s">
        <v>19</v>
      </c>
      <c r="C335" t="str">
        <f t="shared" si="42"/>
        <v>3 (E30)</v>
      </c>
      <c r="D335" t="str">
        <f t="shared" si="44"/>
        <v>325 i X</v>
      </c>
      <c r="E335" t="s">
        <v>9</v>
      </c>
      <c r="F335" t="s">
        <v>57</v>
      </c>
    </row>
    <row r="336" spans="1:6">
      <c r="A336">
        <v>36</v>
      </c>
      <c r="B336" t="s">
        <v>19</v>
      </c>
      <c r="C336" t="str">
        <f t="shared" si="42"/>
        <v>3 (E30)</v>
      </c>
      <c r="D336" t="str">
        <f t="shared" si="44"/>
        <v>325 i X</v>
      </c>
      <c r="E336" t="s">
        <v>11</v>
      </c>
      <c r="F336">
        <v>6</v>
      </c>
    </row>
    <row r="337" spans="1:6">
      <c r="A337">
        <v>36</v>
      </c>
      <c r="B337" t="s">
        <v>19</v>
      </c>
      <c r="C337" t="str">
        <f t="shared" si="42"/>
        <v>3 (E30)</v>
      </c>
      <c r="D337" t="str">
        <f t="shared" si="44"/>
        <v>325 i X</v>
      </c>
      <c r="E337" t="s">
        <v>12</v>
      </c>
      <c r="F337">
        <v>2</v>
      </c>
    </row>
    <row r="338" spans="1:6">
      <c r="A338">
        <v>36</v>
      </c>
      <c r="B338" t="s">
        <v>19</v>
      </c>
      <c r="C338" t="str">
        <f t="shared" si="42"/>
        <v>3 (E30)</v>
      </c>
      <c r="D338" t="str">
        <f t="shared" si="44"/>
        <v>325 i X</v>
      </c>
      <c r="E338" t="s">
        <v>25</v>
      </c>
      <c r="F338" t="s">
        <v>26</v>
      </c>
    </row>
    <row r="339" spans="1:6">
      <c r="A339">
        <v>36</v>
      </c>
      <c r="B339" t="s">
        <v>19</v>
      </c>
      <c r="C339" t="str">
        <f t="shared" si="42"/>
        <v>3 (E30)</v>
      </c>
      <c r="D339" t="str">
        <f t="shared" si="44"/>
        <v>325 i X</v>
      </c>
      <c r="E339" t="s">
        <v>13</v>
      </c>
      <c r="F339" t="s">
        <v>14</v>
      </c>
    </row>
    <row r="340" spans="1:6">
      <c r="A340">
        <v>36</v>
      </c>
      <c r="B340" t="s">
        <v>19</v>
      </c>
      <c r="C340" t="str">
        <f t="shared" si="42"/>
        <v>3 (E30)</v>
      </c>
      <c r="D340" t="str">
        <f t="shared" si="44"/>
        <v>325 i X</v>
      </c>
      <c r="E340" t="s">
        <v>27</v>
      </c>
      <c r="F340" t="s">
        <v>43</v>
      </c>
    </row>
    <row r="341" spans="1:6">
      <c r="A341">
        <v>36</v>
      </c>
      <c r="B341" t="s">
        <v>19</v>
      </c>
      <c r="C341" t="str">
        <f t="shared" si="42"/>
        <v>3 (E30)</v>
      </c>
      <c r="D341" t="str">
        <f t="shared" si="44"/>
        <v>325 i X</v>
      </c>
      <c r="E341" t="s">
        <v>15</v>
      </c>
      <c r="F341" t="s">
        <v>58</v>
      </c>
    </row>
    <row r="342" spans="1:6">
      <c r="A342">
        <v>36</v>
      </c>
      <c r="B342" t="s">
        <v>19</v>
      </c>
      <c r="C342" t="str">
        <f t="shared" si="42"/>
        <v>3 (E30)</v>
      </c>
      <c r="D342" t="str">
        <f t="shared" si="44"/>
        <v>325 i X</v>
      </c>
      <c r="E342" t="s">
        <v>17</v>
      </c>
      <c r="F342" t="s">
        <v>18</v>
      </c>
    </row>
    <row r="343" spans="1:6">
      <c r="A343">
        <v>37</v>
      </c>
      <c r="B343" t="s">
        <v>19</v>
      </c>
      <c r="C343" t="str">
        <f t="shared" si="42"/>
        <v>3 (E30)</v>
      </c>
      <c r="D343" t="str">
        <f t="shared" ref="D343:D351" si="45">"325 i"</f>
        <v>325 i</v>
      </c>
      <c r="E343" t="s">
        <v>7</v>
      </c>
      <c r="F343" t="s">
        <v>8</v>
      </c>
    </row>
    <row r="344" spans="1:6">
      <c r="A344">
        <v>37</v>
      </c>
      <c r="B344" t="s">
        <v>19</v>
      </c>
      <c r="C344" t="str">
        <f t="shared" si="42"/>
        <v>3 (E30)</v>
      </c>
      <c r="D344" t="str">
        <f t="shared" si="45"/>
        <v>325 i</v>
      </c>
      <c r="E344" t="s">
        <v>9</v>
      </c>
      <c r="F344" t="s">
        <v>57</v>
      </c>
    </row>
    <row r="345" spans="1:6">
      <c r="A345">
        <v>37</v>
      </c>
      <c r="B345" t="s">
        <v>19</v>
      </c>
      <c r="C345" t="str">
        <f t="shared" si="42"/>
        <v>3 (E30)</v>
      </c>
      <c r="D345" t="str">
        <f t="shared" si="45"/>
        <v>325 i</v>
      </c>
      <c r="E345" t="s">
        <v>11</v>
      </c>
      <c r="F345">
        <v>6</v>
      </c>
    </row>
    <row r="346" spans="1:6">
      <c r="A346">
        <v>37</v>
      </c>
      <c r="B346" t="s">
        <v>19</v>
      </c>
      <c r="C346" t="str">
        <f t="shared" si="42"/>
        <v>3 (E30)</v>
      </c>
      <c r="D346" t="str">
        <f t="shared" si="45"/>
        <v>325 i</v>
      </c>
      <c r="E346" t="s">
        <v>12</v>
      </c>
      <c r="F346">
        <v>2</v>
      </c>
    </row>
    <row r="347" spans="1:6">
      <c r="A347">
        <v>37</v>
      </c>
      <c r="B347" t="s">
        <v>19</v>
      </c>
      <c r="C347" t="str">
        <f t="shared" si="42"/>
        <v>3 (E30)</v>
      </c>
      <c r="D347" t="str">
        <f t="shared" si="45"/>
        <v>325 i</v>
      </c>
      <c r="E347" t="s">
        <v>25</v>
      </c>
      <c r="F347" t="s">
        <v>26</v>
      </c>
    </row>
    <row r="348" spans="1:6">
      <c r="A348">
        <v>37</v>
      </c>
      <c r="B348" t="s">
        <v>19</v>
      </c>
      <c r="C348" t="str">
        <f t="shared" si="42"/>
        <v>3 (E30)</v>
      </c>
      <c r="D348" t="str">
        <f t="shared" si="45"/>
        <v>325 i</v>
      </c>
      <c r="E348" t="s">
        <v>13</v>
      </c>
      <c r="F348" t="s">
        <v>14</v>
      </c>
    </row>
    <row r="349" spans="1:6">
      <c r="A349">
        <v>37</v>
      </c>
      <c r="B349" t="s">
        <v>19</v>
      </c>
      <c r="C349" t="str">
        <f t="shared" si="42"/>
        <v>3 (E30)</v>
      </c>
      <c r="D349" t="str">
        <f t="shared" si="45"/>
        <v>325 i</v>
      </c>
      <c r="E349" t="s">
        <v>27</v>
      </c>
      <c r="F349" t="s">
        <v>43</v>
      </c>
    </row>
    <row r="350" spans="1:6">
      <c r="A350">
        <v>37</v>
      </c>
      <c r="B350" t="s">
        <v>19</v>
      </c>
      <c r="C350" t="str">
        <f t="shared" ref="C350:C381" si="46">"3 (E30)"</f>
        <v>3 (E30)</v>
      </c>
      <c r="D350" t="str">
        <f t="shared" si="45"/>
        <v>325 i</v>
      </c>
      <c r="E350" t="s">
        <v>15</v>
      </c>
      <c r="F350" t="s">
        <v>29</v>
      </c>
    </row>
    <row r="351" spans="1:6">
      <c r="A351">
        <v>37</v>
      </c>
      <c r="B351" t="s">
        <v>19</v>
      </c>
      <c r="C351" t="str">
        <f t="shared" si="46"/>
        <v>3 (E30)</v>
      </c>
      <c r="D351" t="str">
        <f t="shared" si="45"/>
        <v>325 i</v>
      </c>
      <c r="E351" t="s">
        <v>17</v>
      </c>
      <c r="F351" t="s">
        <v>18</v>
      </c>
    </row>
    <row r="352" spans="1:6">
      <c r="A352">
        <v>38</v>
      </c>
      <c r="B352" t="s">
        <v>19</v>
      </c>
      <c r="C352" t="str">
        <f t="shared" si="46"/>
        <v>3 (E30)</v>
      </c>
      <c r="D352" t="str">
        <f t="shared" ref="D352:D360" si="47">"325 i X"</f>
        <v>325 i X</v>
      </c>
      <c r="E352" t="s">
        <v>7</v>
      </c>
      <c r="F352" t="s">
        <v>8</v>
      </c>
    </row>
    <row r="353" spans="1:6">
      <c r="A353">
        <v>38</v>
      </c>
      <c r="B353" t="s">
        <v>19</v>
      </c>
      <c r="C353" t="str">
        <f t="shared" si="46"/>
        <v>3 (E30)</v>
      </c>
      <c r="D353" t="str">
        <f t="shared" si="47"/>
        <v>325 i X</v>
      </c>
      <c r="E353" t="s">
        <v>9</v>
      </c>
      <c r="F353" t="s">
        <v>57</v>
      </c>
    </row>
    <row r="354" spans="1:6">
      <c r="A354">
        <v>38</v>
      </c>
      <c r="B354" t="s">
        <v>19</v>
      </c>
      <c r="C354" t="str">
        <f t="shared" si="46"/>
        <v>3 (E30)</v>
      </c>
      <c r="D354" t="str">
        <f t="shared" si="47"/>
        <v>325 i X</v>
      </c>
      <c r="E354" t="s">
        <v>11</v>
      </c>
      <c r="F354">
        <v>6</v>
      </c>
    </row>
    <row r="355" spans="1:6">
      <c r="A355">
        <v>38</v>
      </c>
      <c r="B355" t="s">
        <v>19</v>
      </c>
      <c r="C355" t="str">
        <f t="shared" si="46"/>
        <v>3 (E30)</v>
      </c>
      <c r="D355" t="str">
        <f t="shared" si="47"/>
        <v>325 i X</v>
      </c>
      <c r="E355" t="s">
        <v>12</v>
      </c>
      <c r="F355">
        <v>2</v>
      </c>
    </row>
    <row r="356" spans="1:6">
      <c r="A356">
        <v>38</v>
      </c>
      <c r="B356" t="s">
        <v>19</v>
      </c>
      <c r="C356" t="str">
        <f t="shared" si="46"/>
        <v>3 (E30)</v>
      </c>
      <c r="D356" t="str">
        <f t="shared" si="47"/>
        <v>325 i X</v>
      </c>
      <c r="E356" t="s">
        <v>25</v>
      </c>
      <c r="F356" t="s">
        <v>26</v>
      </c>
    </row>
    <row r="357" spans="1:6">
      <c r="A357">
        <v>38</v>
      </c>
      <c r="B357" t="s">
        <v>19</v>
      </c>
      <c r="C357" t="str">
        <f t="shared" si="46"/>
        <v>3 (E30)</v>
      </c>
      <c r="D357" t="str">
        <f t="shared" si="47"/>
        <v>325 i X</v>
      </c>
      <c r="E357" t="s">
        <v>13</v>
      </c>
      <c r="F357" t="s">
        <v>14</v>
      </c>
    </row>
    <row r="358" spans="1:6">
      <c r="A358">
        <v>38</v>
      </c>
      <c r="B358" t="s">
        <v>19</v>
      </c>
      <c r="C358" t="str">
        <f t="shared" si="46"/>
        <v>3 (E30)</v>
      </c>
      <c r="D358" t="str">
        <f t="shared" si="47"/>
        <v>325 i X</v>
      </c>
      <c r="E358" t="s">
        <v>27</v>
      </c>
      <c r="F358" t="s">
        <v>28</v>
      </c>
    </row>
    <row r="359" spans="1:6">
      <c r="A359">
        <v>38</v>
      </c>
      <c r="B359" t="s">
        <v>19</v>
      </c>
      <c r="C359" t="str">
        <f t="shared" si="46"/>
        <v>3 (E30)</v>
      </c>
      <c r="D359" t="str">
        <f t="shared" si="47"/>
        <v>325 i X</v>
      </c>
      <c r="E359" t="s">
        <v>15</v>
      </c>
      <c r="F359" t="s">
        <v>58</v>
      </c>
    </row>
    <row r="360" spans="1:6">
      <c r="A360">
        <v>38</v>
      </c>
      <c r="B360" t="s">
        <v>19</v>
      </c>
      <c r="C360" t="str">
        <f t="shared" si="46"/>
        <v>3 (E30)</v>
      </c>
      <c r="D360" t="str">
        <f t="shared" si="47"/>
        <v>325 i X</v>
      </c>
      <c r="E360" t="s">
        <v>17</v>
      </c>
      <c r="F360" t="s">
        <v>18</v>
      </c>
    </row>
    <row r="361" spans="1:6">
      <c r="A361">
        <v>39</v>
      </c>
      <c r="B361" t="s">
        <v>19</v>
      </c>
      <c r="C361" t="str">
        <f t="shared" si="46"/>
        <v>3 (E30)</v>
      </c>
      <c r="D361" t="str">
        <f t="shared" ref="D361:D369" si="48">"325 i"</f>
        <v>325 i</v>
      </c>
      <c r="E361" t="s">
        <v>7</v>
      </c>
      <c r="F361" t="s">
        <v>8</v>
      </c>
    </row>
    <row r="362" spans="1:6">
      <c r="A362">
        <v>39</v>
      </c>
      <c r="B362" t="s">
        <v>19</v>
      </c>
      <c r="C362" t="str">
        <f t="shared" si="46"/>
        <v>3 (E30)</v>
      </c>
      <c r="D362" t="str">
        <f t="shared" si="48"/>
        <v>325 i</v>
      </c>
      <c r="E362" t="s">
        <v>9</v>
      </c>
      <c r="F362" t="s">
        <v>59</v>
      </c>
    </row>
    <row r="363" spans="1:6">
      <c r="A363">
        <v>39</v>
      </c>
      <c r="B363" t="s">
        <v>19</v>
      </c>
      <c r="C363" t="str">
        <f t="shared" si="46"/>
        <v>3 (E30)</v>
      </c>
      <c r="D363" t="str">
        <f t="shared" si="48"/>
        <v>325 i</v>
      </c>
      <c r="E363" t="s">
        <v>11</v>
      </c>
      <c r="F363">
        <v>6</v>
      </c>
    </row>
    <row r="364" spans="1:6">
      <c r="A364">
        <v>39</v>
      </c>
      <c r="B364" t="s">
        <v>19</v>
      </c>
      <c r="C364" t="str">
        <f t="shared" si="46"/>
        <v>3 (E30)</v>
      </c>
      <c r="D364" t="str">
        <f t="shared" si="48"/>
        <v>325 i</v>
      </c>
      <c r="E364" t="s">
        <v>12</v>
      </c>
      <c r="F364">
        <v>2</v>
      </c>
    </row>
    <row r="365" spans="1:6">
      <c r="A365">
        <v>39</v>
      </c>
      <c r="B365" t="s">
        <v>19</v>
      </c>
      <c r="C365" t="str">
        <f t="shared" si="46"/>
        <v>3 (E30)</v>
      </c>
      <c r="D365" t="str">
        <f t="shared" si="48"/>
        <v>325 i</v>
      </c>
      <c r="E365" t="s">
        <v>25</v>
      </c>
      <c r="F365" t="s">
        <v>26</v>
      </c>
    </row>
    <row r="366" spans="1:6">
      <c r="A366">
        <v>39</v>
      </c>
      <c r="B366" t="s">
        <v>19</v>
      </c>
      <c r="C366" t="str">
        <f t="shared" si="46"/>
        <v>3 (E30)</v>
      </c>
      <c r="D366" t="str">
        <f t="shared" si="48"/>
        <v>325 i</v>
      </c>
      <c r="E366" t="s">
        <v>13</v>
      </c>
      <c r="F366" t="s">
        <v>14</v>
      </c>
    </row>
    <row r="367" spans="1:6">
      <c r="A367">
        <v>39</v>
      </c>
      <c r="B367" t="s">
        <v>19</v>
      </c>
      <c r="C367" t="str">
        <f t="shared" si="46"/>
        <v>3 (E30)</v>
      </c>
      <c r="D367" t="str">
        <f t="shared" si="48"/>
        <v>325 i</v>
      </c>
      <c r="E367" t="s">
        <v>27</v>
      </c>
      <c r="F367" t="s">
        <v>28</v>
      </c>
    </row>
    <row r="368" spans="1:6">
      <c r="A368">
        <v>39</v>
      </c>
      <c r="B368" t="s">
        <v>19</v>
      </c>
      <c r="C368" t="str">
        <f t="shared" si="46"/>
        <v>3 (E30)</v>
      </c>
      <c r="D368" t="str">
        <f t="shared" si="48"/>
        <v>325 i</v>
      </c>
      <c r="E368" t="s">
        <v>15</v>
      </c>
      <c r="F368" t="s">
        <v>29</v>
      </c>
    </row>
    <row r="369" spans="1:6">
      <c r="A369">
        <v>39</v>
      </c>
      <c r="B369" t="s">
        <v>19</v>
      </c>
      <c r="C369" t="str">
        <f t="shared" si="46"/>
        <v>3 (E30)</v>
      </c>
      <c r="D369" t="str">
        <f t="shared" si="48"/>
        <v>325 i</v>
      </c>
      <c r="E369" t="s">
        <v>17</v>
      </c>
      <c r="F369" t="s">
        <v>18</v>
      </c>
    </row>
    <row r="370" spans="1:6">
      <c r="A370">
        <v>40</v>
      </c>
      <c r="B370" t="s">
        <v>19</v>
      </c>
      <c r="C370" t="str">
        <f t="shared" si="46"/>
        <v>3 (E30)</v>
      </c>
      <c r="D370" t="str">
        <f t="shared" ref="D370:D387" si="49">"325 e 2.7"</f>
        <v>325 e 2.7</v>
      </c>
      <c r="E370" t="s">
        <v>7</v>
      </c>
      <c r="F370" t="s">
        <v>8</v>
      </c>
    </row>
    <row r="371" spans="1:6">
      <c r="A371">
        <v>40</v>
      </c>
      <c r="B371" t="s">
        <v>19</v>
      </c>
      <c r="C371" t="str">
        <f t="shared" si="46"/>
        <v>3 (E30)</v>
      </c>
      <c r="D371" t="str">
        <f t="shared" si="49"/>
        <v>325 e 2.7</v>
      </c>
      <c r="E371" t="s">
        <v>9</v>
      </c>
      <c r="F371" t="s">
        <v>60</v>
      </c>
    </row>
    <row r="372" spans="1:6">
      <c r="A372">
        <v>40</v>
      </c>
      <c r="B372" t="s">
        <v>19</v>
      </c>
      <c r="C372" t="str">
        <f t="shared" si="46"/>
        <v>3 (E30)</v>
      </c>
      <c r="D372" t="str">
        <f t="shared" si="49"/>
        <v>325 e 2.7</v>
      </c>
      <c r="E372" t="s">
        <v>11</v>
      </c>
      <c r="F372">
        <v>6</v>
      </c>
    </row>
    <row r="373" spans="1:6">
      <c r="A373">
        <v>40</v>
      </c>
      <c r="B373" t="s">
        <v>19</v>
      </c>
      <c r="C373" t="str">
        <f t="shared" si="46"/>
        <v>3 (E30)</v>
      </c>
      <c r="D373" t="str">
        <f t="shared" si="49"/>
        <v>325 e 2.7</v>
      </c>
      <c r="E373" t="s">
        <v>12</v>
      </c>
      <c r="F373">
        <v>2</v>
      </c>
    </row>
    <row r="374" spans="1:6">
      <c r="A374">
        <v>40</v>
      </c>
      <c r="B374" t="s">
        <v>19</v>
      </c>
      <c r="C374" t="str">
        <f t="shared" si="46"/>
        <v>3 (E30)</v>
      </c>
      <c r="D374" t="str">
        <f t="shared" si="49"/>
        <v>325 e 2.7</v>
      </c>
      <c r="E374" t="s">
        <v>25</v>
      </c>
      <c r="F374" t="s">
        <v>26</v>
      </c>
    </row>
    <row r="375" spans="1:6">
      <c r="A375">
        <v>40</v>
      </c>
      <c r="B375" t="s">
        <v>19</v>
      </c>
      <c r="C375" t="str">
        <f t="shared" si="46"/>
        <v>3 (E30)</v>
      </c>
      <c r="D375" t="str">
        <f t="shared" si="49"/>
        <v>325 e 2.7</v>
      </c>
      <c r="E375" t="s">
        <v>13</v>
      </c>
      <c r="F375" t="s">
        <v>14</v>
      </c>
    </row>
    <row r="376" spans="1:6">
      <c r="A376">
        <v>40</v>
      </c>
      <c r="B376" t="s">
        <v>19</v>
      </c>
      <c r="C376" t="str">
        <f t="shared" si="46"/>
        <v>3 (E30)</v>
      </c>
      <c r="D376" t="str">
        <f t="shared" si="49"/>
        <v>325 e 2.7</v>
      </c>
      <c r="E376" t="s">
        <v>27</v>
      </c>
      <c r="F376" t="s">
        <v>43</v>
      </c>
    </row>
    <row r="377" spans="1:6">
      <c r="A377">
        <v>40</v>
      </c>
      <c r="B377" t="s">
        <v>19</v>
      </c>
      <c r="C377" t="str">
        <f t="shared" si="46"/>
        <v>3 (E30)</v>
      </c>
      <c r="D377" t="str">
        <f t="shared" si="49"/>
        <v>325 e 2.7</v>
      </c>
      <c r="E377" t="s">
        <v>15</v>
      </c>
      <c r="F377" t="s">
        <v>29</v>
      </c>
    </row>
    <row r="378" spans="1:6">
      <c r="A378">
        <v>40</v>
      </c>
      <c r="B378" t="s">
        <v>19</v>
      </c>
      <c r="C378" t="str">
        <f t="shared" si="46"/>
        <v>3 (E30)</v>
      </c>
      <c r="D378" t="str">
        <f t="shared" si="49"/>
        <v>325 e 2.7</v>
      </c>
      <c r="E378" t="s">
        <v>17</v>
      </c>
      <c r="F378" t="s">
        <v>18</v>
      </c>
    </row>
    <row r="379" spans="1:6">
      <c r="A379">
        <v>41</v>
      </c>
      <c r="B379" t="s">
        <v>19</v>
      </c>
      <c r="C379" t="str">
        <f t="shared" si="46"/>
        <v>3 (E30)</v>
      </c>
      <c r="D379" t="str">
        <f t="shared" si="49"/>
        <v>325 e 2.7</v>
      </c>
      <c r="E379" t="s">
        <v>7</v>
      </c>
      <c r="F379" t="s">
        <v>8</v>
      </c>
    </row>
    <row r="380" spans="1:6">
      <c r="A380">
        <v>41</v>
      </c>
      <c r="B380" t="s">
        <v>19</v>
      </c>
      <c r="C380" t="str">
        <f t="shared" si="46"/>
        <v>3 (E30)</v>
      </c>
      <c r="D380" t="str">
        <f t="shared" si="49"/>
        <v>325 e 2.7</v>
      </c>
      <c r="E380" t="s">
        <v>9</v>
      </c>
      <c r="F380" t="s">
        <v>61</v>
      </c>
    </row>
    <row r="381" spans="1:6">
      <c r="A381">
        <v>41</v>
      </c>
      <c r="B381" t="s">
        <v>19</v>
      </c>
      <c r="C381" t="str">
        <f t="shared" si="46"/>
        <v>3 (E30)</v>
      </c>
      <c r="D381" t="str">
        <f t="shared" si="49"/>
        <v>325 e 2.7</v>
      </c>
      <c r="E381" t="s">
        <v>11</v>
      </c>
      <c r="F381">
        <v>6</v>
      </c>
    </row>
    <row r="382" spans="1:6">
      <c r="A382">
        <v>41</v>
      </c>
      <c r="B382" t="s">
        <v>19</v>
      </c>
      <c r="C382" t="str">
        <f t="shared" ref="C382:C405" si="50">"3 (E30)"</f>
        <v>3 (E30)</v>
      </c>
      <c r="D382" t="str">
        <f t="shared" si="49"/>
        <v>325 e 2.7</v>
      </c>
      <c r="E382" t="s">
        <v>12</v>
      </c>
      <c r="F382">
        <v>2</v>
      </c>
    </row>
    <row r="383" spans="1:6">
      <c r="A383">
        <v>41</v>
      </c>
      <c r="B383" t="s">
        <v>19</v>
      </c>
      <c r="C383" t="str">
        <f t="shared" si="50"/>
        <v>3 (E30)</v>
      </c>
      <c r="D383" t="str">
        <f t="shared" si="49"/>
        <v>325 e 2.7</v>
      </c>
      <c r="E383" t="s">
        <v>25</v>
      </c>
      <c r="F383" t="s">
        <v>26</v>
      </c>
    </row>
    <row r="384" spans="1:6">
      <c r="A384">
        <v>41</v>
      </c>
      <c r="B384" t="s">
        <v>19</v>
      </c>
      <c r="C384" t="str">
        <f t="shared" si="50"/>
        <v>3 (E30)</v>
      </c>
      <c r="D384" t="str">
        <f t="shared" si="49"/>
        <v>325 e 2.7</v>
      </c>
      <c r="E384" t="s">
        <v>13</v>
      </c>
      <c r="F384" t="s">
        <v>14</v>
      </c>
    </row>
    <row r="385" spans="1:6">
      <c r="A385">
        <v>41</v>
      </c>
      <c r="B385" t="s">
        <v>19</v>
      </c>
      <c r="C385" t="str">
        <f t="shared" si="50"/>
        <v>3 (E30)</v>
      </c>
      <c r="D385" t="str">
        <f t="shared" si="49"/>
        <v>325 e 2.7</v>
      </c>
      <c r="E385" t="s">
        <v>27</v>
      </c>
      <c r="F385" t="s">
        <v>43</v>
      </c>
    </row>
    <row r="386" spans="1:6">
      <c r="A386">
        <v>41</v>
      </c>
      <c r="B386" t="s">
        <v>19</v>
      </c>
      <c r="C386" t="str">
        <f t="shared" si="50"/>
        <v>3 (E30)</v>
      </c>
      <c r="D386" t="str">
        <f t="shared" si="49"/>
        <v>325 e 2.7</v>
      </c>
      <c r="E386" t="s">
        <v>15</v>
      </c>
      <c r="F386" t="s">
        <v>29</v>
      </c>
    </row>
    <row r="387" spans="1:6">
      <c r="A387">
        <v>41</v>
      </c>
      <c r="B387" t="s">
        <v>19</v>
      </c>
      <c r="C387" t="str">
        <f t="shared" si="50"/>
        <v>3 (E30)</v>
      </c>
      <c r="D387" t="str">
        <f t="shared" si="49"/>
        <v>325 e 2.7</v>
      </c>
      <c r="E387" t="s">
        <v>17</v>
      </c>
      <c r="F387" t="s">
        <v>18</v>
      </c>
    </row>
    <row r="388" spans="1:6">
      <c r="A388">
        <v>42</v>
      </c>
      <c r="B388" t="s">
        <v>19</v>
      </c>
      <c r="C388" t="str">
        <f t="shared" si="50"/>
        <v>3 (E30)</v>
      </c>
      <c r="D388" t="str">
        <f t="shared" ref="D388:D396" si="51">"324 d"</f>
        <v>324 d</v>
      </c>
      <c r="E388" t="s">
        <v>7</v>
      </c>
      <c r="F388" t="s">
        <v>62</v>
      </c>
    </row>
    <row r="389" spans="1:6">
      <c r="A389">
        <v>42</v>
      </c>
      <c r="B389" t="s">
        <v>19</v>
      </c>
      <c r="C389" t="str">
        <f t="shared" si="50"/>
        <v>3 (E30)</v>
      </c>
      <c r="D389" t="str">
        <f t="shared" si="51"/>
        <v>324 d</v>
      </c>
      <c r="E389" t="s">
        <v>9</v>
      </c>
      <c r="F389" t="s">
        <v>63</v>
      </c>
    </row>
    <row r="390" spans="1:6">
      <c r="A390">
        <v>42</v>
      </c>
      <c r="B390" t="s">
        <v>19</v>
      </c>
      <c r="C390" t="str">
        <f t="shared" si="50"/>
        <v>3 (E30)</v>
      </c>
      <c r="D390" t="str">
        <f t="shared" si="51"/>
        <v>324 d</v>
      </c>
      <c r="E390" t="s">
        <v>11</v>
      </c>
      <c r="F390">
        <v>6</v>
      </c>
    </row>
    <row r="391" spans="1:6">
      <c r="A391">
        <v>42</v>
      </c>
      <c r="B391" t="s">
        <v>19</v>
      </c>
      <c r="C391" t="str">
        <f t="shared" si="50"/>
        <v>3 (E30)</v>
      </c>
      <c r="D391" t="str">
        <f t="shared" si="51"/>
        <v>324 d</v>
      </c>
      <c r="E391" t="s">
        <v>12</v>
      </c>
      <c r="F391">
        <v>2</v>
      </c>
    </row>
    <row r="392" spans="1:6">
      <c r="A392">
        <v>42</v>
      </c>
      <c r="B392" t="s">
        <v>19</v>
      </c>
      <c r="C392" t="str">
        <f t="shared" si="50"/>
        <v>3 (E30)</v>
      </c>
      <c r="D392" t="str">
        <f t="shared" si="51"/>
        <v>324 d</v>
      </c>
      <c r="E392" t="s">
        <v>25</v>
      </c>
      <c r="F392" t="s">
        <v>26</v>
      </c>
    </row>
    <row r="393" spans="1:6">
      <c r="A393">
        <v>42</v>
      </c>
      <c r="B393" t="s">
        <v>19</v>
      </c>
      <c r="C393" t="str">
        <f t="shared" si="50"/>
        <v>3 (E30)</v>
      </c>
      <c r="D393" t="str">
        <f t="shared" si="51"/>
        <v>324 d</v>
      </c>
      <c r="E393" t="s">
        <v>13</v>
      </c>
      <c r="F393" t="s">
        <v>62</v>
      </c>
    </row>
    <row r="394" spans="1:6">
      <c r="A394">
        <v>42</v>
      </c>
      <c r="B394" t="s">
        <v>19</v>
      </c>
      <c r="C394" t="str">
        <f t="shared" si="50"/>
        <v>3 (E30)</v>
      </c>
      <c r="D394" t="str">
        <f t="shared" si="51"/>
        <v>324 d</v>
      </c>
      <c r="E394" t="s">
        <v>27</v>
      </c>
      <c r="F394" t="s">
        <v>28</v>
      </c>
    </row>
    <row r="395" spans="1:6">
      <c r="A395">
        <v>42</v>
      </c>
      <c r="B395" t="s">
        <v>19</v>
      </c>
      <c r="C395" t="str">
        <f t="shared" si="50"/>
        <v>3 (E30)</v>
      </c>
      <c r="D395" t="str">
        <f t="shared" si="51"/>
        <v>324 d</v>
      </c>
      <c r="E395" t="s">
        <v>15</v>
      </c>
      <c r="F395" t="s">
        <v>29</v>
      </c>
    </row>
    <row r="396" spans="1:6">
      <c r="A396">
        <v>42</v>
      </c>
      <c r="B396" t="s">
        <v>19</v>
      </c>
      <c r="C396" t="str">
        <f t="shared" si="50"/>
        <v>3 (E30)</v>
      </c>
      <c r="D396" t="str">
        <f t="shared" si="51"/>
        <v>324 d</v>
      </c>
      <c r="E396" t="s">
        <v>17</v>
      </c>
      <c r="F396" t="s">
        <v>64</v>
      </c>
    </row>
    <row r="397" spans="1:6">
      <c r="A397">
        <v>43</v>
      </c>
      <c r="B397" t="s">
        <v>19</v>
      </c>
      <c r="C397" t="str">
        <f t="shared" si="50"/>
        <v>3 (E30)</v>
      </c>
      <c r="D397" t="str">
        <f t="shared" ref="D397:D405" si="52">"324 td"</f>
        <v>324 td</v>
      </c>
      <c r="E397" t="s">
        <v>7</v>
      </c>
      <c r="F397" t="s">
        <v>62</v>
      </c>
    </row>
    <row r="398" spans="1:6">
      <c r="A398">
        <v>43</v>
      </c>
      <c r="B398" t="s">
        <v>19</v>
      </c>
      <c r="C398" t="str">
        <f t="shared" si="50"/>
        <v>3 (E30)</v>
      </c>
      <c r="D398" t="str">
        <f t="shared" si="52"/>
        <v>324 td</v>
      </c>
      <c r="E398" t="s">
        <v>9</v>
      </c>
      <c r="F398" t="s">
        <v>65</v>
      </c>
    </row>
    <row r="399" spans="1:6">
      <c r="A399">
        <v>43</v>
      </c>
      <c r="B399" t="s">
        <v>19</v>
      </c>
      <c r="C399" t="str">
        <f t="shared" si="50"/>
        <v>3 (E30)</v>
      </c>
      <c r="D399" t="str">
        <f t="shared" si="52"/>
        <v>324 td</v>
      </c>
      <c r="E399" t="s">
        <v>11</v>
      </c>
      <c r="F399">
        <v>6</v>
      </c>
    </row>
    <row r="400" spans="1:6">
      <c r="A400">
        <v>43</v>
      </c>
      <c r="B400" t="s">
        <v>19</v>
      </c>
      <c r="C400" t="str">
        <f t="shared" si="50"/>
        <v>3 (E30)</v>
      </c>
      <c r="D400" t="str">
        <f t="shared" si="52"/>
        <v>324 td</v>
      </c>
      <c r="E400" t="s">
        <v>12</v>
      </c>
      <c r="F400">
        <v>2</v>
      </c>
    </row>
    <row r="401" spans="1:6">
      <c r="A401">
        <v>43</v>
      </c>
      <c r="B401" t="s">
        <v>19</v>
      </c>
      <c r="C401" t="str">
        <f t="shared" si="50"/>
        <v>3 (E30)</v>
      </c>
      <c r="D401" t="str">
        <f t="shared" si="52"/>
        <v>324 td</v>
      </c>
      <c r="E401" t="s">
        <v>25</v>
      </c>
      <c r="F401" t="s">
        <v>26</v>
      </c>
    </row>
    <row r="402" spans="1:6">
      <c r="A402">
        <v>43</v>
      </c>
      <c r="B402" t="s">
        <v>19</v>
      </c>
      <c r="C402" t="str">
        <f t="shared" si="50"/>
        <v>3 (E30)</v>
      </c>
      <c r="D402" t="str">
        <f t="shared" si="52"/>
        <v>324 td</v>
      </c>
      <c r="E402" t="s">
        <v>13</v>
      </c>
      <c r="F402" t="s">
        <v>62</v>
      </c>
    </row>
    <row r="403" spans="1:6">
      <c r="A403">
        <v>43</v>
      </c>
      <c r="B403" t="s">
        <v>19</v>
      </c>
      <c r="C403" t="str">
        <f t="shared" si="50"/>
        <v>3 (E30)</v>
      </c>
      <c r="D403" t="str">
        <f t="shared" si="52"/>
        <v>324 td</v>
      </c>
      <c r="E403" t="s">
        <v>27</v>
      </c>
      <c r="F403" t="s">
        <v>28</v>
      </c>
    </row>
    <row r="404" spans="1:6">
      <c r="A404">
        <v>43</v>
      </c>
      <c r="B404" t="s">
        <v>19</v>
      </c>
      <c r="C404" t="str">
        <f t="shared" si="50"/>
        <v>3 (E30)</v>
      </c>
      <c r="D404" t="str">
        <f t="shared" si="52"/>
        <v>324 td</v>
      </c>
      <c r="E404" t="s">
        <v>15</v>
      </c>
      <c r="F404" t="s">
        <v>29</v>
      </c>
    </row>
    <row r="405" spans="1:6">
      <c r="A405">
        <v>43</v>
      </c>
      <c r="B405" t="s">
        <v>19</v>
      </c>
      <c r="C405" t="str">
        <f t="shared" si="50"/>
        <v>3 (E30)</v>
      </c>
      <c r="D405" t="str">
        <f t="shared" si="52"/>
        <v>324 td</v>
      </c>
      <c r="E405" t="s">
        <v>17</v>
      </c>
      <c r="F405" t="s">
        <v>64</v>
      </c>
    </row>
    <row r="406" spans="1:6">
      <c r="A406">
        <v>44</v>
      </c>
      <c r="B406" t="s">
        <v>19</v>
      </c>
      <c r="C406" t="str">
        <f t="shared" ref="C406:C449" si="53">"3 Touring (E30)"</f>
        <v>3 Touring (E30)</v>
      </c>
      <c r="D406" t="str">
        <f t="shared" ref="D406:D414" si="54">"318 i"</f>
        <v>318 i</v>
      </c>
      <c r="E406" t="s">
        <v>7</v>
      </c>
      <c r="F406" t="s">
        <v>8</v>
      </c>
    </row>
    <row r="407" spans="1:6">
      <c r="A407">
        <v>44</v>
      </c>
      <c r="B407" t="s">
        <v>19</v>
      </c>
      <c r="C407" t="str">
        <f t="shared" si="53"/>
        <v>3 Touring (E30)</v>
      </c>
      <c r="D407" t="str">
        <f t="shared" si="54"/>
        <v>318 i</v>
      </c>
      <c r="E407" t="s">
        <v>9</v>
      </c>
      <c r="F407" t="s">
        <v>46</v>
      </c>
    </row>
    <row r="408" spans="1:6">
      <c r="A408">
        <v>44</v>
      </c>
      <c r="B408" t="s">
        <v>19</v>
      </c>
      <c r="C408" t="str">
        <f t="shared" si="53"/>
        <v>3 Touring (E30)</v>
      </c>
      <c r="D408" t="str">
        <f t="shared" si="54"/>
        <v>318 i</v>
      </c>
      <c r="E408" t="s">
        <v>11</v>
      </c>
      <c r="F408">
        <v>4</v>
      </c>
    </row>
    <row r="409" spans="1:6">
      <c r="A409">
        <v>44</v>
      </c>
      <c r="B409" t="s">
        <v>19</v>
      </c>
      <c r="C409" t="str">
        <f t="shared" si="53"/>
        <v>3 Touring (E30)</v>
      </c>
      <c r="D409" t="str">
        <f t="shared" si="54"/>
        <v>318 i</v>
      </c>
      <c r="E409" t="s">
        <v>12</v>
      </c>
      <c r="F409">
        <v>2</v>
      </c>
    </row>
    <row r="410" spans="1:6">
      <c r="A410">
        <v>44</v>
      </c>
      <c r="B410" t="s">
        <v>19</v>
      </c>
      <c r="C410" t="str">
        <f t="shared" si="53"/>
        <v>3 Touring (E30)</v>
      </c>
      <c r="D410" t="str">
        <f t="shared" si="54"/>
        <v>318 i</v>
      </c>
      <c r="E410" t="s">
        <v>25</v>
      </c>
      <c r="F410" t="s">
        <v>26</v>
      </c>
    </row>
    <row r="411" spans="1:6">
      <c r="A411">
        <v>44</v>
      </c>
      <c r="B411" t="s">
        <v>19</v>
      </c>
      <c r="C411" t="str">
        <f t="shared" si="53"/>
        <v>3 Touring (E30)</v>
      </c>
      <c r="D411" t="str">
        <f t="shared" si="54"/>
        <v>318 i</v>
      </c>
      <c r="E411" t="s">
        <v>13</v>
      </c>
      <c r="F411" t="s">
        <v>14</v>
      </c>
    </row>
    <row r="412" spans="1:6">
      <c r="A412">
        <v>44</v>
      </c>
      <c r="B412" t="s">
        <v>19</v>
      </c>
      <c r="C412" t="str">
        <f t="shared" si="53"/>
        <v>3 Touring (E30)</v>
      </c>
      <c r="D412" t="str">
        <f t="shared" si="54"/>
        <v>318 i</v>
      </c>
      <c r="E412" t="s">
        <v>27</v>
      </c>
      <c r="F412" t="s">
        <v>43</v>
      </c>
    </row>
    <row r="413" spans="1:6">
      <c r="A413">
        <v>44</v>
      </c>
      <c r="B413" t="s">
        <v>19</v>
      </c>
      <c r="C413" t="str">
        <f t="shared" si="53"/>
        <v>3 Touring (E30)</v>
      </c>
      <c r="D413" t="str">
        <f t="shared" si="54"/>
        <v>318 i</v>
      </c>
      <c r="E413" t="s">
        <v>15</v>
      </c>
      <c r="F413" t="s">
        <v>29</v>
      </c>
    </row>
    <row r="414" spans="1:6">
      <c r="A414">
        <v>44</v>
      </c>
      <c r="B414" t="s">
        <v>19</v>
      </c>
      <c r="C414" t="str">
        <f t="shared" si="53"/>
        <v>3 Touring (E30)</v>
      </c>
      <c r="D414" t="str">
        <f t="shared" si="54"/>
        <v>318 i</v>
      </c>
      <c r="E414" t="s">
        <v>17</v>
      </c>
      <c r="F414" t="s">
        <v>18</v>
      </c>
    </row>
    <row r="415" spans="1:6">
      <c r="A415">
        <v>45</v>
      </c>
      <c r="B415" t="s">
        <v>19</v>
      </c>
      <c r="C415" t="str">
        <f t="shared" si="53"/>
        <v>3 Touring (E30)</v>
      </c>
      <c r="D415" t="str">
        <f t="shared" ref="D415:D423" si="55">"320 i"</f>
        <v>320 i</v>
      </c>
      <c r="E415" t="s">
        <v>7</v>
      </c>
      <c r="F415" t="s">
        <v>8</v>
      </c>
    </row>
    <row r="416" spans="1:6">
      <c r="A416">
        <v>45</v>
      </c>
      <c r="B416" t="s">
        <v>19</v>
      </c>
      <c r="C416" t="str">
        <f t="shared" si="53"/>
        <v>3 Touring (E30)</v>
      </c>
      <c r="D416" t="str">
        <f t="shared" si="55"/>
        <v>320 i</v>
      </c>
      <c r="E416" t="s">
        <v>9</v>
      </c>
      <c r="F416" t="s">
        <v>51</v>
      </c>
    </row>
    <row r="417" spans="1:6">
      <c r="A417">
        <v>45</v>
      </c>
      <c r="B417" t="s">
        <v>19</v>
      </c>
      <c r="C417" t="str">
        <f t="shared" si="53"/>
        <v>3 Touring (E30)</v>
      </c>
      <c r="D417" t="str">
        <f t="shared" si="55"/>
        <v>320 i</v>
      </c>
      <c r="E417" t="s">
        <v>11</v>
      </c>
      <c r="F417">
        <v>6</v>
      </c>
    </row>
    <row r="418" spans="1:6">
      <c r="A418">
        <v>45</v>
      </c>
      <c r="B418" t="s">
        <v>19</v>
      </c>
      <c r="C418" t="str">
        <f t="shared" si="53"/>
        <v>3 Touring (E30)</v>
      </c>
      <c r="D418" t="str">
        <f t="shared" si="55"/>
        <v>320 i</v>
      </c>
      <c r="E418" t="s">
        <v>12</v>
      </c>
      <c r="F418">
        <v>2</v>
      </c>
    </row>
    <row r="419" spans="1:6">
      <c r="A419">
        <v>45</v>
      </c>
      <c r="B419" t="s">
        <v>19</v>
      </c>
      <c r="C419" t="str">
        <f t="shared" si="53"/>
        <v>3 Touring (E30)</v>
      </c>
      <c r="D419" t="str">
        <f t="shared" si="55"/>
        <v>320 i</v>
      </c>
      <c r="E419" t="s">
        <v>25</v>
      </c>
      <c r="F419" t="s">
        <v>26</v>
      </c>
    </row>
    <row r="420" spans="1:6">
      <c r="A420">
        <v>45</v>
      </c>
      <c r="B420" t="s">
        <v>19</v>
      </c>
      <c r="C420" t="str">
        <f t="shared" si="53"/>
        <v>3 Touring (E30)</v>
      </c>
      <c r="D420" t="str">
        <f t="shared" si="55"/>
        <v>320 i</v>
      </c>
      <c r="E420" t="s">
        <v>13</v>
      </c>
      <c r="F420" t="s">
        <v>14</v>
      </c>
    </row>
    <row r="421" spans="1:6">
      <c r="A421">
        <v>45</v>
      </c>
      <c r="B421" t="s">
        <v>19</v>
      </c>
      <c r="C421" t="str">
        <f t="shared" si="53"/>
        <v>3 Touring (E30)</v>
      </c>
      <c r="D421" t="str">
        <f t="shared" si="55"/>
        <v>320 i</v>
      </c>
      <c r="E421" t="s">
        <v>27</v>
      </c>
      <c r="F421" t="s">
        <v>43</v>
      </c>
    </row>
    <row r="422" spans="1:6">
      <c r="A422">
        <v>45</v>
      </c>
      <c r="B422" t="s">
        <v>19</v>
      </c>
      <c r="C422" t="str">
        <f t="shared" si="53"/>
        <v>3 Touring (E30)</v>
      </c>
      <c r="D422" t="str">
        <f t="shared" si="55"/>
        <v>320 i</v>
      </c>
      <c r="E422" t="s">
        <v>15</v>
      </c>
      <c r="F422" t="s">
        <v>29</v>
      </c>
    </row>
    <row r="423" spans="1:6">
      <c r="A423">
        <v>45</v>
      </c>
      <c r="B423" t="s">
        <v>19</v>
      </c>
      <c r="C423" t="str">
        <f t="shared" si="53"/>
        <v>3 Touring (E30)</v>
      </c>
      <c r="D423" t="str">
        <f t="shared" si="55"/>
        <v>320 i</v>
      </c>
      <c r="E423" t="s">
        <v>17</v>
      </c>
      <c r="F423" t="s">
        <v>18</v>
      </c>
    </row>
    <row r="424" spans="1:6">
      <c r="A424">
        <v>46</v>
      </c>
      <c r="B424" t="s">
        <v>19</v>
      </c>
      <c r="C424" t="str">
        <f t="shared" si="53"/>
        <v>3 Touring (E30)</v>
      </c>
      <c r="D424" t="str">
        <f t="shared" ref="D424:D432" si="56">"325 i"</f>
        <v>325 i</v>
      </c>
      <c r="E424" t="s">
        <v>7</v>
      </c>
      <c r="F424" t="s">
        <v>8</v>
      </c>
    </row>
    <row r="425" spans="1:6">
      <c r="A425">
        <v>46</v>
      </c>
      <c r="B425" t="s">
        <v>19</v>
      </c>
      <c r="C425" t="str">
        <f t="shared" si="53"/>
        <v>3 Touring (E30)</v>
      </c>
      <c r="D425" t="str">
        <f t="shared" si="56"/>
        <v>325 i</v>
      </c>
      <c r="E425" t="s">
        <v>9</v>
      </c>
      <c r="F425" t="s">
        <v>66</v>
      </c>
    </row>
    <row r="426" spans="1:6">
      <c r="A426">
        <v>46</v>
      </c>
      <c r="B426" t="s">
        <v>19</v>
      </c>
      <c r="C426" t="str">
        <f t="shared" si="53"/>
        <v>3 Touring (E30)</v>
      </c>
      <c r="D426" t="str">
        <f t="shared" si="56"/>
        <v>325 i</v>
      </c>
      <c r="E426" t="s">
        <v>11</v>
      </c>
      <c r="F426">
        <v>6</v>
      </c>
    </row>
    <row r="427" spans="1:6">
      <c r="A427">
        <v>46</v>
      </c>
      <c r="B427" t="s">
        <v>19</v>
      </c>
      <c r="C427" t="str">
        <f t="shared" si="53"/>
        <v>3 Touring (E30)</v>
      </c>
      <c r="D427" t="str">
        <f t="shared" si="56"/>
        <v>325 i</v>
      </c>
      <c r="E427" t="s">
        <v>12</v>
      </c>
      <c r="F427">
        <v>2</v>
      </c>
    </row>
    <row r="428" spans="1:6">
      <c r="A428">
        <v>46</v>
      </c>
      <c r="B428" t="s">
        <v>19</v>
      </c>
      <c r="C428" t="str">
        <f t="shared" si="53"/>
        <v>3 Touring (E30)</v>
      </c>
      <c r="D428" t="str">
        <f t="shared" si="56"/>
        <v>325 i</v>
      </c>
      <c r="E428" t="s">
        <v>25</v>
      </c>
      <c r="F428" t="s">
        <v>26</v>
      </c>
    </row>
    <row r="429" spans="1:6">
      <c r="A429">
        <v>46</v>
      </c>
      <c r="B429" t="s">
        <v>19</v>
      </c>
      <c r="C429" t="str">
        <f t="shared" si="53"/>
        <v>3 Touring (E30)</v>
      </c>
      <c r="D429" t="str">
        <f t="shared" si="56"/>
        <v>325 i</v>
      </c>
      <c r="E429" t="s">
        <v>13</v>
      </c>
      <c r="F429" t="s">
        <v>14</v>
      </c>
    </row>
    <row r="430" spans="1:6">
      <c r="A430">
        <v>46</v>
      </c>
      <c r="B430" t="s">
        <v>19</v>
      </c>
      <c r="C430" t="str">
        <f t="shared" si="53"/>
        <v>3 Touring (E30)</v>
      </c>
      <c r="D430" t="str">
        <f t="shared" si="56"/>
        <v>325 i</v>
      </c>
      <c r="E430" t="s">
        <v>27</v>
      </c>
      <c r="F430" t="s">
        <v>43</v>
      </c>
    </row>
    <row r="431" spans="1:6">
      <c r="A431">
        <v>46</v>
      </c>
      <c r="B431" t="s">
        <v>19</v>
      </c>
      <c r="C431" t="str">
        <f t="shared" si="53"/>
        <v>3 Touring (E30)</v>
      </c>
      <c r="D431" t="str">
        <f t="shared" si="56"/>
        <v>325 i</v>
      </c>
      <c r="E431" t="s">
        <v>15</v>
      </c>
      <c r="F431" t="s">
        <v>29</v>
      </c>
    </row>
    <row r="432" spans="1:6">
      <c r="A432">
        <v>46</v>
      </c>
      <c r="B432" t="s">
        <v>19</v>
      </c>
      <c r="C432" t="str">
        <f t="shared" si="53"/>
        <v>3 Touring (E30)</v>
      </c>
      <c r="D432" t="str">
        <f t="shared" si="56"/>
        <v>325 i</v>
      </c>
      <c r="E432" t="s">
        <v>17</v>
      </c>
      <c r="F432" t="s">
        <v>18</v>
      </c>
    </row>
    <row r="433" spans="1:6">
      <c r="A433">
        <v>47</v>
      </c>
      <c r="B433" t="s">
        <v>19</v>
      </c>
      <c r="C433" t="str">
        <f t="shared" si="53"/>
        <v>3 Touring (E30)</v>
      </c>
      <c r="D433" t="str">
        <f t="shared" ref="D433:D441" si="57">"325 i X"</f>
        <v>325 i X</v>
      </c>
      <c r="E433" t="s">
        <v>7</v>
      </c>
      <c r="F433" t="s">
        <v>8</v>
      </c>
    </row>
    <row r="434" spans="1:6">
      <c r="A434">
        <v>47</v>
      </c>
      <c r="B434" t="s">
        <v>19</v>
      </c>
      <c r="C434" t="str">
        <f t="shared" si="53"/>
        <v>3 Touring (E30)</v>
      </c>
      <c r="D434" t="str">
        <f t="shared" si="57"/>
        <v>325 i X</v>
      </c>
      <c r="E434" t="s">
        <v>9</v>
      </c>
      <c r="F434" t="s">
        <v>66</v>
      </c>
    </row>
    <row r="435" spans="1:6">
      <c r="A435">
        <v>47</v>
      </c>
      <c r="B435" t="s">
        <v>19</v>
      </c>
      <c r="C435" t="str">
        <f t="shared" si="53"/>
        <v>3 Touring (E30)</v>
      </c>
      <c r="D435" t="str">
        <f t="shared" si="57"/>
        <v>325 i X</v>
      </c>
      <c r="E435" t="s">
        <v>11</v>
      </c>
      <c r="F435">
        <v>6</v>
      </c>
    </row>
    <row r="436" spans="1:6">
      <c r="A436">
        <v>47</v>
      </c>
      <c r="B436" t="s">
        <v>19</v>
      </c>
      <c r="C436" t="str">
        <f t="shared" si="53"/>
        <v>3 Touring (E30)</v>
      </c>
      <c r="D436" t="str">
        <f t="shared" si="57"/>
        <v>325 i X</v>
      </c>
      <c r="E436" t="s">
        <v>12</v>
      </c>
      <c r="F436">
        <v>2</v>
      </c>
    </row>
    <row r="437" spans="1:6">
      <c r="A437">
        <v>47</v>
      </c>
      <c r="B437" t="s">
        <v>19</v>
      </c>
      <c r="C437" t="str">
        <f t="shared" si="53"/>
        <v>3 Touring (E30)</v>
      </c>
      <c r="D437" t="str">
        <f t="shared" si="57"/>
        <v>325 i X</v>
      </c>
      <c r="E437" t="s">
        <v>25</v>
      </c>
      <c r="F437" t="s">
        <v>26</v>
      </c>
    </row>
    <row r="438" spans="1:6">
      <c r="A438">
        <v>47</v>
      </c>
      <c r="B438" t="s">
        <v>19</v>
      </c>
      <c r="C438" t="str">
        <f t="shared" si="53"/>
        <v>3 Touring (E30)</v>
      </c>
      <c r="D438" t="str">
        <f t="shared" si="57"/>
        <v>325 i X</v>
      </c>
      <c r="E438" t="s">
        <v>13</v>
      </c>
      <c r="F438" t="s">
        <v>14</v>
      </c>
    </row>
    <row r="439" spans="1:6">
      <c r="A439">
        <v>47</v>
      </c>
      <c r="B439" t="s">
        <v>19</v>
      </c>
      <c r="C439" t="str">
        <f t="shared" si="53"/>
        <v>3 Touring (E30)</v>
      </c>
      <c r="D439" t="str">
        <f t="shared" si="57"/>
        <v>325 i X</v>
      </c>
      <c r="E439" t="s">
        <v>27</v>
      </c>
      <c r="F439" t="s">
        <v>43</v>
      </c>
    </row>
    <row r="440" spans="1:6">
      <c r="A440">
        <v>47</v>
      </c>
      <c r="B440" t="s">
        <v>19</v>
      </c>
      <c r="C440" t="str">
        <f t="shared" si="53"/>
        <v>3 Touring (E30)</v>
      </c>
      <c r="D440" t="str">
        <f t="shared" si="57"/>
        <v>325 i X</v>
      </c>
      <c r="E440" t="s">
        <v>15</v>
      </c>
      <c r="F440" t="s">
        <v>58</v>
      </c>
    </row>
    <row r="441" spans="1:6">
      <c r="A441">
        <v>47</v>
      </c>
      <c r="B441" t="s">
        <v>19</v>
      </c>
      <c r="C441" t="str">
        <f t="shared" si="53"/>
        <v>3 Touring (E30)</v>
      </c>
      <c r="D441" t="str">
        <f t="shared" si="57"/>
        <v>325 i X</v>
      </c>
      <c r="E441" t="s">
        <v>17</v>
      </c>
      <c r="F441" t="s">
        <v>18</v>
      </c>
    </row>
    <row r="442" spans="1:6">
      <c r="A442">
        <v>48</v>
      </c>
      <c r="B442" t="s">
        <v>19</v>
      </c>
      <c r="C442" t="str">
        <f t="shared" si="53"/>
        <v>3 Touring (E30)</v>
      </c>
      <c r="D442" t="str">
        <f t="shared" ref="D442:D449" si="58">"324 td"</f>
        <v>324 td</v>
      </c>
      <c r="E442" t="s">
        <v>7</v>
      </c>
      <c r="F442" t="s">
        <v>62</v>
      </c>
    </row>
    <row r="443" spans="1:6">
      <c r="A443">
        <v>48</v>
      </c>
      <c r="B443" t="s">
        <v>19</v>
      </c>
      <c r="C443" t="str">
        <f t="shared" si="53"/>
        <v>3 Touring (E30)</v>
      </c>
      <c r="D443" t="str">
        <f t="shared" si="58"/>
        <v>324 td</v>
      </c>
      <c r="E443" t="s">
        <v>9</v>
      </c>
      <c r="F443" t="s">
        <v>65</v>
      </c>
    </row>
    <row r="444" spans="1:6">
      <c r="A444">
        <v>48</v>
      </c>
      <c r="B444" t="s">
        <v>19</v>
      </c>
      <c r="C444" t="str">
        <f t="shared" si="53"/>
        <v>3 Touring (E30)</v>
      </c>
      <c r="D444" t="str">
        <f t="shared" si="58"/>
        <v>324 td</v>
      </c>
      <c r="E444" t="s">
        <v>11</v>
      </c>
      <c r="F444">
        <v>6</v>
      </c>
    </row>
    <row r="445" spans="1:6">
      <c r="A445">
        <v>48</v>
      </c>
      <c r="B445" t="s">
        <v>19</v>
      </c>
      <c r="C445" t="str">
        <f t="shared" si="53"/>
        <v>3 Touring (E30)</v>
      </c>
      <c r="D445" t="str">
        <f t="shared" si="58"/>
        <v>324 td</v>
      </c>
      <c r="E445" t="s">
        <v>12</v>
      </c>
      <c r="F445">
        <v>2</v>
      </c>
    </row>
    <row r="446" spans="1:6">
      <c r="A446">
        <v>48</v>
      </c>
      <c r="B446" t="s">
        <v>19</v>
      </c>
      <c r="C446" t="str">
        <f t="shared" si="53"/>
        <v>3 Touring (E30)</v>
      </c>
      <c r="D446" t="str">
        <f t="shared" si="58"/>
        <v>324 td</v>
      </c>
      <c r="E446" t="s">
        <v>25</v>
      </c>
      <c r="F446" t="s">
        <v>26</v>
      </c>
    </row>
    <row r="447" spans="1:6">
      <c r="A447">
        <v>48</v>
      </c>
      <c r="B447" t="s">
        <v>19</v>
      </c>
      <c r="C447" t="str">
        <f t="shared" si="53"/>
        <v>3 Touring (E30)</v>
      </c>
      <c r="D447" t="str">
        <f t="shared" si="58"/>
        <v>324 td</v>
      </c>
      <c r="E447" t="s">
        <v>13</v>
      </c>
      <c r="F447" t="s">
        <v>62</v>
      </c>
    </row>
    <row r="448" spans="1:6">
      <c r="A448">
        <v>48</v>
      </c>
      <c r="B448" t="s">
        <v>19</v>
      </c>
      <c r="C448" t="str">
        <f t="shared" si="53"/>
        <v>3 Touring (E30)</v>
      </c>
      <c r="D448" t="str">
        <f t="shared" si="58"/>
        <v>324 td</v>
      </c>
      <c r="E448" t="s">
        <v>15</v>
      </c>
      <c r="F448" t="s">
        <v>29</v>
      </c>
    </row>
    <row r="449" spans="1:6">
      <c r="A449">
        <v>48</v>
      </c>
      <c r="B449" t="s">
        <v>19</v>
      </c>
      <c r="C449" t="str">
        <f t="shared" si="53"/>
        <v>3 Touring (E30)</v>
      </c>
      <c r="D449" t="str">
        <f t="shared" si="58"/>
        <v>324 td</v>
      </c>
      <c r="E449" t="s">
        <v>17</v>
      </c>
      <c r="F449" t="s">
        <v>64</v>
      </c>
    </row>
    <row r="450" spans="1:6">
      <c r="A450">
        <v>49</v>
      </c>
      <c r="B450" t="s">
        <v>19</v>
      </c>
      <c r="C450" t="str">
        <f t="shared" ref="C450:C485" si="59">"3 (E36)"</f>
        <v>3 (E36)</v>
      </c>
      <c r="D450" t="str">
        <f t="shared" ref="D450:D467" si="60">"316 i"</f>
        <v>316 i</v>
      </c>
      <c r="E450" t="s">
        <v>7</v>
      </c>
      <c r="F450" t="s">
        <v>8</v>
      </c>
    </row>
    <row r="451" spans="1:6">
      <c r="A451">
        <v>49</v>
      </c>
      <c r="B451" t="s">
        <v>19</v>
      </c>
      <c r="C451" t="str">
        <f t="shared" si="59"/>
        <v>3 (E36)</v>
      </c>
      <c r="D451" t="str">
        <f t="shared" si="60"/>
        <v>316 i</v>
      </c>
      <c r="E451" t="s">
        <v>9</v>
      </c>
      <c r="F451" t="s">
        <v>42</v>
      </c>
    </row>
    <row r="452" spans="1:6">
      <c r="A452">
        <v>49</v>
      </c>
      <c r="B452" t="s">
        <v>19</v>
      </c>
      <c r="C452" t="str">
        <f t="shared" si="59"/>
        <v>3 (E36)</v>
      </c>
      <c r="D452" t="str">
        <f t="shared" si="60"/>
        <v>316 i</v>
      </c>
      <c r="E452" t="s">
        <v>11</v>
      </c>
      <c r="F452">
        <v>4</v>
      </c>
    </row>
    <row r="453" spans="1:6">
      <c r="A453">
        <v>49</v>
      </c>
      <c r="B453" t="s">
        <v>19</v>
      </c>
      <c r="C453" t="str">
        <f t="shared" si="59"/>
        <v>3 (E36)</v>
      </c>
      <c r="D453" t="str">
        <f t="shared" si="60"/>
        <v>316 i</v>
      </c>
      <c r="E453" t="s">
        <v>12</v>
      </c>
      <c r="F453">
        <v>2</v>
      </c>
    </row>
    <row r="454" spans="1:6">
      <c r="A454">
        <v>49</v>
      </c>
      <c r="B454" t="s">
        <v>19</v>
      </c>
      <c r="C454" t="str">
        <f t="shared" si="59"/>
        <v>3 (E36)</v>
      </c>
      <c r="D454" t="str">
        <f t="shared" si="60"/>
        <v>316 i</v>
      </c>
      <c r="E454" t="s">
        <v>25</v>
      </c>
      <c r="F454" t="s">
        <v>26</v>
      </c>
    </row>
    <row r="455" spans="1:6">
      <c r="A455">
        <v>49</v>
      </c>
      <c r="B455" t="s">
        <v>19</v>
      </c>
      <c r="C455" t="str">
        <f t="shared" si="59"/>
        <v>3 (E36)</v>
      </c>
      <c r="D455" t="str">
        <f t="shared" si="60"/>
        <v>316 i</v>
      </c>
      <c r="E455" t="s">
        <v>13</v>
      </c>
      <c r="F455" t="s">
        <v>14</v>
      </c>
    </row>
    <row r="456" spans="1:6">
      <c r="A456">
        <v>49</v>
      </c>
      <c r="B456" t="s">
        <v>19</v>
      </c>
      <c r="C456" t="str">
        <f t="shared" si="59"/>
        <v>3 (E36)</v>
      </c>
      <c r="D456" t="str">
        <f t="shared" si="60"/>
        <v>316 i</v>
      </c>
      <c r="E456" t="s">
        <v>27</v>
      </c>
      <c r="F456" t="s">
        <v>43</v>
      </c>
    </row>
    <row r="457" spans="1:6">
      <c r="A457">
        <v>49</v>
      </c>
      <c r="B457" t="s">
        <v>19</v>
      </c>
      <c r="C457" t="str">
        <f t="shared" si="59"/>
        <v>3 (E36)</v>
      </c>
      <c r="D457" t="str">
        <f t="shared" si="60"/>
        <v>316 i</v>
      </c>
      <c r="E457" t="s">
        <v>15</v>
      </c>
      <c r="F457" t="s">
        <v>29</v>
      </c>
    </row>
    <row r="458" spans="1:6">
      <c r="A458">
        <v>49</v>
      </c>
      <c r="B458" t="s">
        <v>19</v>
      </c>
      <c r="C458" t="str">
        <f t="shared" si="59"/>
        <v>3 (E36)</v>
      </c>
      <c r="D458" t="str">
        <f t="shared" si="60"/>
        <v>316 i</v>
      </c>
      <c r="E458" t="s">
        <v>17</v>
      </c>
      <c r="F458" t="s">
        <v>18</v>
      </c>
    </row>
    <row r="459" spans="1:6">
      <c r="A459">
        <v>50</v>
      </c>
      <c r="B459" t="s">
        <v>19</v>
      </c>
      <c r="C459" t="str">
        <f t="shared" si="59"/>
        <v>3 (E36)</v>
      </c>
      <c r="D459" t="str">
        <f t="shared" si="60"/>
        <v>316 i</v>
      </c>
      <c r="E459" t="s">
        <v>7</v>
      </c>
      <c r="F459" t="s">
        <v>8</v>
      </c>
    </row>
    <row r="460" spans="1:6">
      <c r="A460">
        <v>50</v>
      </c>
      <c r="B460" t="s">
        <v>19</v>
      </c>
      <c r="C460" t="str">
        <f t="shared" si="59"/>
        <v>3 (E36)</v>
      </c>
      <c r="D460" t="str">
        <f t="shared" si="60"/>
        <v>316 i</v>
      </c>
      <c r="E460" t="s">
        <v>9</v>
      </c>
      <c r="F460" t="s">
        <v>67</v>
      </c>
    </row>
    <row r="461" spans="1:6">
      <c r="A461">
        <v>50</v>
      </c>
      <c r="B461" t="s">
        <v>19</v>
      </c>
      <c r="C461" t="str">
        <f t="shared" si="59"/>
        <v>3 (E36)</v>
      </c>
      <c r="D461" t="str">
        <f t="shared" si="60"/>
        <v>316 i</v>
      </c>
      <c r="E461" t="s">
        <v>11</v>
      </c>
      <c r="F461">
        <v>4</v>
      </c>
    </row>
    <row r="462" spans="1:6">
      <c r="A462">
        <v>50</v>
      </c>
      <c r="B462" t="s">
        <v>19</v>
      </c>
      <c r="C462" t="str">
        <f t="shared" si="59"/>
        <v>3 (E36)</v>
      </c>
      <c r="D462" t="str">
        <f t="shared" si="60"/>
        <v>316 i</v>
      </c>
      <c r="E462" t="s">
        <v>12</v>
      </c>
      <c r="F462">
        <v>2</v>
      </c>
    </row>
    <row r="463" spans="1:6">
      <c r="A463">
        <v>50</v>
      </c>
      <c r="B463" t="s">
        <v>19</v>
      </c>
      <c r="C463" t="str">
        <f t="shared" si="59"/>
        <v>3 (E36)</v>
      </c>
      <c r="D463" t="str">
        <f t="shared" si="60"/>
        <v>316 i</v>
      </c>
      <c r="E463" t="s">
        <v>25</v>
      </c>
      <c r="F463" t="s">
        <v>26</v>
      </c>
    </row>
    <row r="464" spans="1:6">
      <c r="A464">
        <v>50</v>
      </c>
      <c r="B464" t="s">
        <v>19</v>
      </c>
      <c r="C464" t="str">
        <f t="shared" si="59"/>
        <v>3 (E36)</v>
      </c>
      <c r="D464" t="str">
        <f t="shared" si="60"/>
        <v>316 i</v>
      </c>
      <c r="E464" t="s">
        <v>13</v>
      </c>
      <c r="F464" t="s">
        <v>14</v>
      </c>
    </row>
    <row r="465" spans="1:6">
      <c r="A465">
        <v>50</v>
      </c>
      <c r="B465" t="s">
        <v>19</v>
      </c>
      <c r="C465" t="str">
        <f t="shared" si="59"/>
        <v>3 (E36)</v>
      </c>
      <c r="D465" t="str">
        <f t="shared" si="60"/>
        <v>316 i</v>
      </c>
      <c r="E465" t="s">
        <v>27</v>
      </c>
      <c r="F465" t="s">
        <v>43</v>
      </c>
    </row>
    <row r="466" spans="1:6">
      <c r="A466">
        <v>50</v>
      </c>
      <c r="B466" t="s">
        <v>19</v>
      </c>
      <c r="C466" t="str">
        <f t="shared" si="59"/>
        <v>3 (E36)</v>
      </c>
      <c r="D466" t="str">
        <f t="shared" si="60"/>
        <v>316 i</v>
      </c>
      <c r="E466" t="s">
        <v>15</v>
      </c>
      <c r="F466" t="s">
        <v>29</v>
      </c>
    </row>
    <row r="467" spans="1:6">
      <c r="A467">
        <v>50</v>
      </c>
      <c r="B467" t="s">
        <v>19</v>
      </c>
      <c r="C467" t="str">
        <f t="shared" si="59"/>
        <v>3 (E36)</v>
      </c>
      <c r="D467" t="str">
        <f t="shared" si="60"/>
        <v>316 i</v>
      </c>
      <c r="E467" t="s">
        <v>17</v>
      </c>
      <c r="F467" t="s">
        <v>18</v>
      </c>
    </row>
    <row r="468" spans="1:6">
      <c r="A468">
        <v>51</v>
      </c>
      <c r="B468" t="s">
        <v>19</v>
      </c>
      <c r="C468" t="str">
        <f t="shared" si="59"/>
        <v>3 (E36)</v>
      </c>
      <c r="D468" t="str">
        <f t="shared" ref="D468:D476" si="61">"318 i"</f>
        <v>318 i</v>
      </c>
      <c r="E468" t="s">
        <v>7</v>
      </c>
      <c r="F468" t="s">
        <v>8</v>
      </c>
    </row>
    <row r="469" spans="1:6">
      <c r="A469">
        <v>51</v>
      </c>
      <c r="B469" t="s">
        <v>19</v>
      </c>
      <c r="C469" t="str">
        <f t="shared" si="59"/>
        <v>3 (E36)</v>
      </c>
      <c r="D469" t="str">
        <f t="shared" si="61"/>
        <v>318 i</v>
      </c>
      <c r="E469" t="s">
        <v>9</v>
      </c>
      <c r="F469" t="s">
        <v>46</v>
      </c>
    </row>
    <row r="470" spans="1:6">
      <c r="A470">
        <v>51</v>
      </c>
      <c r="B470" t="s">
        <v>19</v>
      </c>
      <c r="C470" t="str">
        <f t="shared" si="59"/>
        <v>3 (E36)</v>
      </c>
      <c r="D470" t="str">
        <f t="shared" si="61"/>
        <v>318 i</v>
      </c>
      <c r="E470" t="s">
        <v>11</v>
      </c>
      <c r="F470">
        <v>4</v>
      </c>
    </row>
    <row r="471" spans="1:6">
      <c r="A471">
        <v>51</v>
      </c>
      <c r="B471" t="s">
        <v>19</v>
      </c>
      <c r="C471" t="str">
        <f t="shared" si="59"/>
        <v>3 (E36)</v>
      </c>
      <c r="D471" t="str">
        <f t="shared" si="61"/>
        <v>318 i</v>
      </c>
      <c r="E471" t="s">
        <v>12</v>
      </c>
      <c r="F471">
        <v>2</v>
      </c>
    </row>
    <row r="472" spans="1:6">
      <c r="A472">
        <v>51</v>
      </c>
      <c r="B472" t="s">
        <v>19</v>
      </c>
      <c r="C472" t="str">
        <f t="shared" si="59"/>
        <v>3 (E36)</v>
      </c>
      <c r="D472" t="str">
        <f t="shared" si="61"/>
        <v>318 i</v>
      </c>
      <c r="E472" t="s">
        <v>25</v>
      </c>
      <c r="F472" t="s">
        <v>26</v>
      </c>
    </row>
    <row r="473" spans="1:6">
      <c r="A473">
        <v>51</v>
      </c>
      <c r="B473" t="s">
        <v>19</v>
      </c>
      <c r="C473" t="str">
        <f t="shared" si="59"/>
        <v>3 (E36)</v>
      </c>
      <c r="D473" t="str">
        <f t="shared" si="61"/>
        <v>318 i</v>
      </c>
      <c r="E473" t="s">
        <v>13</v>
      </c>
      <c r="F473" t="s">
        <v>14</v>
      </c>
    </row>
    <row r="474" spans="1:6">
      <c r="A474">
        <v>51</v>
      </c>
      <c r="B474" t="s">
        <v>19</v>
      </c>
      <c r="C474" t="str">
        <f t="shared" si="59"/>
        <v>3 (E36)</v>
      </c>
      <c r="D474" t="str">
        <f t="shared" si="61"/>
        <v>318 i</v>
      </c>
      <c r="E474" t="s">
        <v>27</v>
      </c>
      <c r="F474" t="s">
        <v>43</v>
      </c>
    </row>
    <row r="475" spans="1:6">
      <c r="A475">
        <v>51</v>
      </c>
      <c r="B475" t="s">
        <v>19</v>
      </c>
      <c r="C475" t="str">
        <f t="shared" si="59"/>
        <v>3 (E36)</v>
      </c>
      <c r="D475" t="str">
        <f t="shared" si="61"/>
        <v>318 i</v>
      </c>
      <c r="E475" t="s">
        <v>15</v>
      </c>
      <c r="F475" t="s">
        <v>29</v>
      </c>
    </row>
    <row r="476" spans="1:6">
      <c r="A476">
        <v>51</v>
      </c>
      <c r="B476" t="s">
        <v>19</v>
      </c>
      <c r="C476" t="str">
        <f t="shared" si="59"/>
        <v>3 (E36)</v>
      </c>
      <c r="D476" t="str">
        <f t="shared" si="61"/>
        <v>318 i</v>
      </c>
      <c r="E476" t="s">
        <v>17</v>
      </c>
      <c r="F476" t="s">
        <v>18</v>
      </c>
    </row>
    <row r="477" spans="1:6">
      <c r="A477">
        <v>52</v>
      </c>
      <c r="B477" t="s">
        <v>19</v>
      </c>
      <c r="C477" t="str">
        <f t="shared" si="59"/>
        <v>3 (E36)</v>
      </c>
      <c r="D477" t="str">
        <f t="shared" ref="D477:D494" si="62">"318 is"</f>
        <v>318 is</v>
      </c>
      <c r="E477" t="s">
        <v>7</v>
      </c>
      <c r="F477" t="s">
        <v>8</v>
      </c>
    </row>
    <row r="478" spans="1:6">
      <c r="A478">
        <v>52</v>
      </c>
      <c r="B478" t="s">
        <v>19</v>
      </c>
      <c r="C478" t="str">
        <f t="shared" si="59"/>
        <v>3 (E36)</v>
      </c>
      <c r="D478" t="str">
        <f t="shared" si="62"/>
        <v>318 is</v>
      </c>
      <c r="E478" t="s">
        <v>9</v>
      </c>
      <c r="F478" t="s">
        <v>50</v>
      </c>
    </row>
    <row r="479" spans="1:6">
      <c r="A479">
        <v>52</v>
      </c>
      <c r="B479" t="s">
        <v>19</v>
      </c>
      <c r="C479" t="str">
        <f t="shared" si="59"/>
        <v>3 (E36)</v>
      </c>
      <c r="D479" t="str">
        <f t="shared" si="62"/>
        <v>318 is</v>
      </c>
      <c r="E479" t="s">
        <v>11</v>
      </c>
      <c r="F479">
        <v>4</v>
      </c>
    </row>
    <row r="480" spans="1:6">
      <c r="A480">
        <v>52</v>
      </c>
      <c r="B480" t="s">
        <v>19</v>
      </c>
      <c r="C480" t="str">
        <f t="shared" si="59"/>
        <v>3 (E36)</v>
      </c>
      <c r="D480" t="str">
        <f t="shared" si="62"/>
        <v>318 is</v>
      </c>
      <c r="E480" t="s">
        <v>12</v>
      </c>
      <c r="F480">
        <v>4</v>
      </c>
    </row>
    <row r="481" spans="1:6">
      <c r="A481">
        <v>52</v>
      </c>
      <c r="B481" t="s">
        <v>19</v>
      </c>
      <c r="C481" t="str">
        <f t="shared" si="59"/>
        <v>3 (E36)</v>
      </c>
      <c r="D481" t="str">
        <f t="shared" si="62"/>
        <v>318 is</v>
      </c>
      <c r="E481" t="s">
        <v>25</v>
      </c>
      <c r="F481" t="s">
        <v>26</v>
      </c>
    </row>
    <row r="482" spans="1:6">
      <c r="A482">
        <v>52</v>
      </c>
      <c r="B482" t="s">
        <v>19</v>
      </c>
      <c r="C482" t="str">
        <f t="shared" si="59"/>
        <v>3 (E36)</v>
      </c>
      <c r="D482" t="str">
        <f t="shared" si="62"/>
        <v>318 is</v>
      </c>
      <c r="E482" t="s">
        <v>13</v>
      </c>
      <c r="F482" t="s">
        <v>14</v>
      </c>
    </row>
    <row r="483" spans="1:6">
      <c r="A483">
        <v>52</v>
      </c>
      <c r="B483" t="s">
        <v>19</v>
      </c>
      <c r="C483" t="str">
        <f t="shared" si="59"/>
        <v>3 (E36)</v>
      </c>
      <c r="D483" t="str">
        <f t="shared" si="62"/>
        <v>318 is</v>
      </c>
      <c r="E483" t="s">
        <v>27</v>
      </c>
      <c r="F483" t="s">
        <v>43</v>
      </c>
    </row>
    <row r="484" spans="1:6">
      <c r="A484">
        <v>52</v>
      </c>
      <c r="B484" t="s">
        <v>19</v>
      </c>
      <c r="C484" t="str">
        <f t="shared" si="59"/>
        <v>3 (E36)</v>
      </c>
      <c r="D484" t="str">
        <f t="shared" si="62"/>
        <v>318 is</v>
      </c>
      <c r="E484" t="s">
        <v>15</v>
      </c>
      <c r="F484" t="s">
        <v>29</v>
      </c>
    </row>
    <row r="485" spans="1:6">
      <c r="A485">
        <v>52</v>
      </c>
      <c r="B485" t="s">
        <v>19</v>
      </c>
      <c r="C485" t="str">
        <f t="shared" si="59"/>
        <v>3 (E36)</v>
      </c>
      <c r="D485" t="str">
        <f t="shared" si="62"/>
        <v>318 is</v>
      </c>
      <c r="E485" t="s">
        <v>17</v>
      </c>
      <c r="F485" t="s">
        <v>18</v>
      </c>
    </row>
    <row r="486" spans="1:6">
      <c r="A486">
        <v>53</v>
      </c>
      <c r="B486" t="s">
        <v>19</v>
      </c>
      <c r="C486" t="str">
        <f t="shared" ref="C486:C494" si="63">"3 Coupe (E36)"</f>
        <v>3 Coupe (E36)</v>
      </c>
      <c r="D486" t="str">
        <f t="shared" si="62"/>
        <v>318 is</v>
      </c>
      <c r="E486" t="s">
        <v>7</v>
      </c>
      <c r="F486" t="s">
        <v>8</v>
      </c>
    </row>
    <row r="487" spans="1:6">
      <c r="A487">
        <v>53</v>
      </c>
      <c r="B487" t="s">
        <v>19</v>
      </c>
      <c r="C487" t="str">
        <f t="shared" si="63"/>
        <v>3 Coupe (E36)</v>
      </c>
      <c r="D487" t="str">
        <f t="shared" si="62"/>
        <v>318 is</v>
      </c>
      <c r="E487" t="s">
        <v>9</v>
      </c>
      <c r="F487" t="s">
        <v>50</v>
      </c>
    </row>
    <row r="488" spans="1:6">
      <c r="A488">
        <v>53</v>
      </c>
      <c r="B488" t="s">
        <v>19</v>
      </c>
      <c r="C488" t="str">
        <f t="shared" si="63"/>
        <v>3 Coupe (E36)</v>
      </c>
      <c r="D488" t="str">
        <f t="shared" si="62"/>
        <v>318 is</v>
      </c>
      <c r="E488" t="s">
        <v>11</v>
      </c>
      <c r="F488">
        <v>4</v>
      </c>
    </row>
    <row r="489" spans="1:6">
      <c r="A489">
        <v>53</v>
      </c>
      <c r="B489" t="s">
        <v>19</v>
      </c>
      <c r="C489" t="str">
        <f t="shared" si="63"/>
        <v>3 Coupe (E36)</v>
      </c>
      <c r="D489" t="str">
        <f t="shared" si="62"/>
        <v>318 is</v>
      </c>
      <c r="E489" t="s">
        <v>12</v>
      </c>
      <c r="F489">
        <v>4</v>
      </c>
    </row>
    <row r="490" spans="1:6">
      <c r="A490">
        <v>53</v>
      </c>
      <c r="B490" t="s">
        <v>19</v>
      </c>
      <c r="C490" t="str">
        <f t="shared" si="63"/>
        <v>3 Coupe (E36)</v>
      </c>
      <c r="D490" t="str">
        <f t="shared" si="62"/>
        <v>318 is</v>
      </c>
      <c r="E490" t="s">
        <v>25</v>
      </c>
      <c r="F490" t="s">
        <v>26</v>
      </c>
    </row>
    <row r="491" spans="1:6">
      <c r="A491">
        <v>53</v>
      </c>
      <c r="B491" t="s">
        <v>19</v>
      </c>
      <c r="C491" t="str">
        <f t="shared" si="63"/>
        <v>3 Coupe (E36)</v>
      </c>
      <c r="D491" t="str">
        <f t="shared" si="62"/>
        <v>318 is</v>
      </c>
      <c r="E491" t="s">
        <v>13</v>
      </c>
      <c r="F491" t="s">
        <v>14</v>
      </c>
    </row>
    <row r="492" spans="1:6">
      <c r="A492">
        <v>53</v>
      </c>
      <c r="B492" t="s">
        <v>19</v>
      </c>
      <c r="C492" t="str">
        <f t="shared" si="63"/>
        <v>3 Coupe (E36)</v>
      </c>
      <c r="D492" t="str">
        <f t="shared" si="62"/>
        <v>318 is</v>
      </c>
      <c r="E492" t="s">
        <v>27</v>
      </c>
      <c r="F492" t="s">
        <v>43</v>
      </c>
    </row>
    <row r="493" spans="1:6">
      <c r="A493">
        <v>53</v>
      </c>
      <c r="B493" t="s">
        <v>19</v>
      </c>
      <c r="C493" t="str">
        <f t="shared" si="63"/>
        <v>3 Coupe (E36)</v>
      </c>
      <c r="D493" t="str">
        <f t="shared" si="62"/>
        <v>318 is</v>
      </c>
      <c r="E493" t="s">
        <v>15</v>
      </c>
      <c r="F493" t="s">
        <v>29</v>
      </c>
    </row>
    <row r="494" spans="1:6">
      <c r="A494">
        <v>53</v>
      </c>
      <c r="B494" t="s">
        <v>19</v>
      </c>
      <c r="C494" t="str">
        <f t="shared" si="63"/>
        <v>3 Coupe (E36)</v>
      </c>
      <c r="D494" t="str">
        <f t="shared" si="62"/>
        <v>318 is</v>
      </c>
      <c r="E494" t="s">
        <v>17</v>
      </c>
      <c r="F494" t="s">
        <v>18</v>
      </c>
    </row>
    <row r="495" spans="1:6">
      <c r="A495">
        <v>54</v>
      </c>
      <c r="B495" t="s">
        <v>19</v>
      </c>
      <c r="C495" t="str">
        <f t="shared" ref="C495:C503" si="64">"3 (E36)"</f>
        <v>3 (E36)</v>
      </c>
      <c r="D495" t="str">
        <f t="shared" ref="D495:D512" si="65">"320 i"</f>
        <v>320 i</v>
      </c>
      <c r="E495" t="s">
        <v>7</v>
      </c>
      <c r="F495" t="s">
        <v>8</v>
      </c>
    </row>
    <row r="496" spans="1:6">
      <c r="A496">
        <v>54</v>
      </c>
      <c r="B496" t="s">
        <v>19</v>
      </c>
      <c r="C496" t="str">
        <f t="shared" si="64"/>
        <v>3 (E36)</v>
      </c>
      <c r="D496" t="str">
        <f t="shared" si="65"/>
        <v>320 i</v>
      </c>
      <c r="E496" t="s">
        <v>9</v>
      </c>
      <c r="F496" t="s">
        <v>68</v>
      </c>
    </row>
    <row r="497" spans="1:6">
      <c r="A497">
        <v>54</v>
      </c>
      <c r="B497" t="s">
        <v>19</v>
      </c>
      <c r="C497" t="str">
        <f t="shared" si="64"/>
        <v>3 (E36)</v>
      </c>
      <c r="D497" t="str">
        <f t="shared" si="65"/>
        <v>320 i</v>
      </c>
      <c r="E497" t="s">
        <v>11</v>
      </c>
      <c r="F497">
        <v>6</v>
      </c>
    </row>
    <row r="498" spans="1:6">
      <c r="A498">
        <v>54</v>
      </c>
      <c r="B498" t="s">
        <v>19</v>
      </c>
      <c r="C498" t="str">
        <f t="shared" si="64"/>
        <v>3 (E36)</v>
      </c>
      <c r="D498" t="str">
        <f t="shared" si="65"/>
        <v>320 i</v>
      </c>
      <c r="E498" t="s">
        <v>12</v>
      </c>
      <c r="F498">
        <v>4</v>
      </c>
    </row>
    <row r="499" spans="1:6">
      <c r="A499">
        <v>54</v>
      </c>
      <c r="B499" t="s">
        <v>19</v>
      </c>
      <c r="C499" t="str">
        <f t="shared" si="64"/>
        <v>3 (E36)</v>
      </c>
      <c r="D499" t="str">
        <f t="shared" si="65"/>
        <v>320 i</v>
      </c>
      <c r="E499" t="s">
        <v>25</v>
      </c>
      <c r="F499" t="s">
        <v>26</v>
      </c>
    </row>
    <row r="500" spans="1:6">
      <c r="A500">
        <v>54</v>
      </c>
      <c r="B500" t="s">
        <v>19</v>
      </c>
      <c r="C500" t="str">
        <f t="shared" si="64"/>
        <v>3 (E36)</v>
      </c>
      <c r="D500" t="str">
        <f t="shared" si="65"/>
        <v>320 i</v>
      </c>
      <c r="E500" t="s">
        <v>13</v>
      </c>
      <c r="F500" t="s">
        <v>14</v>
      </c>
    </row>
    <row r="501" spans="1:6">
      <c r="A501">
        <v>54</v>
      </c>
      <c r="B501" t="s">
        <v>19</v>
      </c>
      <c r="C501" t="str">
        <f t="shared" si="64"/>
        <v>3 (E36)</v>
      </c>
      <c r="D501" t="str">
        <f t="shared" si="65"/>
        <v>320 i</v>
      </c>
      <c r="E501" t="s">
        <v>27</v>
      </c>
      <c r="F501" t="s">
        <v>43</v>
      </c>
    </row>
    <row r="502" spans="1:6">
      <c r="A502">
        <v>54</v>
      </c>
      <c r="B502" t="s">
        <v>19</v>
      </c>
      <c r="C502" t="str">
        <f t="shared" si="64"/>
        <v>3 (E36)</v>
      </c>
      <c r="D502" t="str">
        <f t="shared" si="65"/>
        <v>320 i</v>
      </c>
      <c r="E502" t="s">
        <v>15</v>
      </c>
      <c r="F502" t="s">
        <v>29</v>
      </c>
    </row>
    <row r="503" spans="1:6">
      <c r="A503">
        <v>54</v>
      </c>
      <c r="B503" t="s">
        <v>19</v>
      </c>
      <c r="C503" t="str">
        <f t="shared" si="64"/>
        <v>3 (E36)</v>
      </c>
      <c r="D503" t="str">
        <f t="shared" si="65"/>
        <v>320 i</v>
      </c>
      <c r="E503" t="s">
        <v>17</v>
      </c>
      <c r="F503" t="s">
        <v>18</v>
      </c>
    </row>
    <row r="504" spans="1:6">
      <c r="A504">
        <v>55</v>
      </c>
      <c r="B504" t="s">
        <v>19</v>
      </c>
      <c r="C504" t="str">
        <f t="shared" ref="C504:C512" si="66">"3 Coupe (E36)"</f>
        <v>3 Coupe (E36)</v>
      </c>
      <c r="D504" t="str">
        <f t="shared" si="65"/>
        <v>320 i</v>
      </c>
      <c r="E504" t="s">
        <v>7</v>
      </c>
      <c r="F504" t="s">
        <v>8</v>
      </c>
    </row>
    <row r="505" spans="1:6">
      <c r="A505">
        <v>55</v>
      </c>
      <c r="B505" t="s">
        <v>19</v>
      </c>
      <c r="C505" t="str">
        <f t="shared" si="66"/>
        <v>3 Coupe (E36)</v>
      </c>
      <c r="D505" t="str">
        <f t="shared" si="65"/>
        <v>320 i</v>
      </c>
      <c r="E505" t="s">
        <v>9</v>
      </c>
      <c r="F505" t="s">
        <v>68</v>
      </c>
    </row>
    <row r="506" spans="1:6">
      <c r="A506">
        <v>55</v>
      </c>
      <c r="B506" t="s">
        <v>19</v>
      </c>
      <c r="C506" t="str">
        <f t="shared" si="66"/>
        <v>3 Coupe (E36)</v>
      </c>
      <c r="D506" t="str">
        <f t="shared" si="65"/>
        <v>320 i</v>
      </c>
      <c r="E506" t="s">
        <v>11</v>
      </c>
      <c r="F506">
        <v>6</v>
      </c>
    </row>
    <row r="507" spans="1:6">
      <c r="A507">
        <v>55</v>
      </c>
      <c r="B507" t="s">
        <v>19</v>
      </c>
      <c r="C507" t="str">
        <f t="shared" si="66"/>
        <v>3 Coupe (E36)</v>
      </c>
      <c r="D507" t="str">
        <f t="shared" si="65"/>
        <v>320 i</v>
      </c>
      <c r="E507" t="s">
        <v>12</v>
      </c>
      <c r="F507">
        <v>4</v>
      </c>
    </row>
    <row r="508" spans="1:6">
      <c r="A508">
        <v>55</v>
      </c>
      <c r="B508" t="s">
        <v>19</v>
      </c>
      <c r="C508" t="str">
        <f t="shared" si="66"/>
        <v>3 Coupe (E36)</v>
      </c>
      <c r="D508" t="str">
        <f t="shared" si="65"/>
        <v>320 i</v>
      </c>
      <c r="E508" t="s">
        <v>25</v>
      </c>
      <c r="F508" t="s">
        <v>26</v>
      </c>
    </row>
    <row r="509" spans="1:6">
      <c r="A509">
        <v>55</v>
      </c>
      <c r="B509" t="s">
        <v>19</v>
      </c>
      <c r="C509" t="str">
        <f t="shared" si="66"/>
        <v>3 Coupe (E36)</v>
      </c>
      <c r="D509" t="str">
        <f t="shared" si="65"/>
        <v>320 i</v>
      </c>
      <c r="E509" t="s">
        <v>13</v>
      </c>
      <c r="F509" t="s">
        <v>14</v>
      </c>
    </row>
    <row r="510" spans="1:6">
      <c r="A510">
        <v>55</v>
      </c>
      <c r="B510" t="s">
        <v>19</v>
      </c>
      <c r="C510" t="str">
        <f t="shared" si="66"/>
        <v>3 Coupe (E36)</v>
      </c>
      <c r="D510" t="str">
        <f t="shared" si="65"/>
        <v>320 i</v>
      </c>
      <c r="E510" t="s">
        <v>27</v>
      </c>
      <c r="F510" t="s">
        <v>43</v>
      </c>
    </row>
    <row r="511" spans="1:6">
      <c r="A511">
        <v>55</v>
      </c>
      <c r="B511" t="s">
        <v>19</v>
      </c>
      <c r="C511" t="str">
        <f t="shared" si="66"/>
        <v>3 Coupe (E36)</v>
      </c>
      <c r="D511" t="str">
        <f t="shared" si="65"/>
        <v>320 i</v>
      </c>
      <c r="E511" t="s">
        <v>15</v>
      </c>
      <c r="F511" t="s">
        <v>29</v>
      </c>
    </row>
    <row r="512" spans="1:6">
      <c r="A512">
        <v>55</v>
      </c>
      <c r="B512" t="s">
        <v>19</v>
      </c>
      <c r="C512" t="str">
        <f t="shared" si="66"/>
        <v>3 Coupe (E36)</v>
      </c>
      <c r="D512" t="str">
        <f t="shared" si="65"/>
        <v>320 i</v>
      </c>
      <c r="E512" t="s">
        <v>17</v>
      </c>
      <c r="F512" t="s">
        <v>18</v>
      </c>
    </row>
    <row r="513" spans="1:6">
      <c r="A513">
        <v>56</v>
      </c>
      <c r="B513" t="s">
        <v>48</v>
      </c>
      <c r="C513" t="str">
        <f t="shared" ref="C513:C526" si="67">"SWIFT IV (FZ, NZ)"</f>
        <v>SWIFT IV (FZ, NZ)</v>
      </c>
      <c r="D513" t="str">
        <f t="shared" ref="D513:D519" si="68">"1.2 4x4"</f>
        <v>1.2 4x4</v>
      </c>
      <c r="E513" t="s">
        <v>7</v>
      </c>
      <c r="F513" t="s">
        <v>8</v>
      </c>
    </row>
    <row r="514" spans="1:6">
      <c r="A514">
        <v>56</v>
      </c>
      <c r="B514" t="s">
        <v>48</v>
      </c>
      <c r="C514" t="str">
        <f t="shared" si="67"/>
        <v>SWIFT IV (FZ, NZ)</v>
      </c>
      <c r="D514" t="str">
        <f t="shared" si="68"/>
        <v>1.2 4x4</v>
      </c>
      <c r="E514" t="s">
        <v>9</v>
      </c>
      <c r="F514" t="s">
        <v>49</v>
      </c>
    </row>
    <row r="515" spans="1:6">
      <c r="A515">
        <v>56</v>
      </c>
      <c r="B515" t="s">
        <v>48</v>
      </c>
      <c r="C515" t="str">
        <f t="shared" si="67"/>
        <v>SWIFT IV (FZ, NZ)</v>
      </c>
      <c r="D515" t="str">
        <f t="shared" si="68"/>
        <v>1.2 4x4</v>
      </c>
      <c r="E515" t="s">
        <v>11</v>
      </c>
      <c r="F515">
        <v>4</v>
      </c>
    </row>
    <row r="516" spans="1:6">
      <c r="A516">
        <v>56</v>
      </c>
      <c r="B516" t="s">
        <v>48</v>
      </c>
      <c r="C516" t="str">
        <f t="shared" si="67"/>
        <v>SWIFT IV (FZ, NZ)</v>
      </c>
      <c r="D516" t="str">
        <f t="shared" si="68"/>
        <v>1.2 4x4</v>
      </c>
      <c r="E516" t="s">
        <v>12</v>
      </c>
      <c r="F516">
        <v>4</v>
      </c>
    </row>
    <row r="517" spans="1:6">
      <c r="A517">
        <v>56</v>
      </c>
      <c r="B517" t="s">
        <v>48</v>
      </c>
      <c r="C517" t="str">
        <f t="shared" si="67"/>
        <v>SWIFT IV (FZ, NZ)</v>
      </c>
      <c r="D517" t="str">
        <f t="shared" si="68"/>
        <v>1.2 4x4</v>
      </c>
      <c r="E517" t="s">
        <v>13</v>
      </c>
      <c r="F517" t="s">
        <v>14</v>
      </c>
    </row>
    <row r="518" spans="1:6">
      <c r="A518">
        <v>56</v>
      </c>
      <c r="B518" t="s">
        <v>48</v>
      </c>
      <c r="C518" t="str">
        <f t="shared" si="67"/>
        <v>SWIFT IV (FZ, NZ)</v>
      </c>
      <c r="D518" t="str">
        <f t="shared" si="68"/>
        <v>1.2 4x4</v>
      </c>
      <c r="E518" t="s">
        <v>15</v>
      </c>
      <c r="F518" t="s">
        <v>58</v>
      </c>
    </row>
    <row r="519" spans="1:6">
      <c r="A519">
        <v>56</v>
      </c>
      <c r="B519" t="s">
        <v>48</v>
      </c>
      <c r="C519" t="str">
        <f t="shared" si="67"/>
        <v>SWIFT IV (FZ, NZ)</v>
      </c>
      <c r="D519" t="str">
        <f t="shared" si="68"/>
        <v>1.2 4x4</v>
      </c>
      <c r="E519" t="s">
        <v>17</v>
      </c>
      <c r="F519" t="s">
        <v>18</v>
      </c>
    </row>
    <row r="520" spans="1:6">
      <c r="A520">
        <v>57</v>
      </c>
      <c r="B520" t="s">
        <v>48</v>
      </c>
      <c r="C520" t="str">
        <f t="shared" si="67"/>
        <v>SWIFT IV (FZ, NZ)</v>
      </c>
      <c r="D520" t="str">
        <f t="shared" ref="D520:D526" si="69">"1.3 DDiS"</f>
        <v>1.3 DDiS</v>
      </c>
      <c r="E520" t="s">
        <v>7</v>
      </c>
      <c r="F520" t="s">
        <v>62</v>
      </c>
    </row>
    <row r="521" spans="1:6">
      <c r="A521">
        <v>57</v>
      </c>
      <c r="B521" t="s">
        <v>48</v>
      </c>
      <c r="C521" t="str">
        <f t="shared" si="67"/>
        <v>SWIFT IV (FZ, NZ)</v>
      </c>
      <c r="D521" t="str">
        <f t="shared" si="69"/>
        <v>1.3 DDiS</v>
      </c>
      <c r="E521" t="s">
        <v>9</v>
      </c>
      <c r="F521" t="s">
        <v>69</v>
      </c>
    </row>
    <row r="522" spans="1:6">
      <c r="A522">
        <v>57</v>
      </c>
      <c r="B522" t="s">
        <v>48</v>
      </c>
      <c r="C522" t="str">
        <f t="shared" si="67"/>
        <v>SWIFT IV (FZ, NZ)</v>
      </c>
      <c r="D522" t="str">
        <f t="shared" si="69"/>
        <v>1.3 DDiS</v>
      </c>
      <c r="E522" t="s">
        <v>11</v>
      </c>
      <c r="F522">
        <v>4</v>
      </c>
    </row>
    <row r="523" spans="1:6">
      <c r="A523">
        <v>57</v>
      </c>
      <c r="B523" t="s">
        <v>48</v>
      </c>
      <c r="C523" t="str">
        <f t="shared" si="67"/>
        <v>SWIFT IV (FZ, NZ)</v>
      </c>
      <c r="D523" t="str">
        <f t="shared" si="69"/>
        <v>1.3 DDiS</v>
      </c>
      <c r="E523" t="s">
        <v>12</v>
      </c>
      <c r="F523">
        <v>4</v>
      </c>
    </row>
    <row r="524" spans="1:6">
      <c r="A524">
        <v>57</v>
      </c>
      <c r="B524" t="s">
        <v>48</v>
      </c>
      <c r="C524" t="str">
        <f t="shared" si="67"/>
        <v>SWIFT IV (FZ, NZ)</v>
      </c>
      <c r="D524" t="str">
        <f t="shared" si="69"/>
        <v>1.3 DDiS</v>
      </c>
      <c r="E524" t="s">
        <v>13</v>
      </c>
      <c r="F524" t="s">
        <v>62</v>
      </c>
    </row>
    <row r="525" spans="1:6">
      <c r="A525">
        <v>57</v>
      </c>
      <c r="B525" t="s">
        <v>48</v>
      </c>
      <c r="C525" t="str">
        <f t="shared" si="67"/>
        <v>SWIFT IV (FZ, NZ)</v>
      </c>
      <c r="D525" t="str">
        <f t="shared" si="69"/>
        <v>1.3 DDiS</v>
      </c>
      <c r="E525" t="s">
        <v>15</v>
      </c>
      <c r="F525" t="s">
        <v>16</v>
      </c>
    </row>
    <row r="526" spans="1:6">
      <c r="A526">
        <v>57</v>
      </c>
      <c r="B526" t="s">
        <v>48</v>
      </c>
      <c r="C526" t="str">
        <f t="shared" si="67"/>
        <v>SWIFT IV (FZ, NZ)</v>
      </c>
      <c r="D526" t="str">
        <f t="shared" si="69"/>
        <v>1.3 DDiS</v>
      </c>
      <c r="E526" t="s">
        <v>17</v>
      </c>
      <c r="F526" t="s">
        <v>70</v>
      </c>
    </row>
    <row r="527" spans="1:6">
      <c r="A527">
        <v>58</v>
      </c>
      <c r="B527" t="s">
        <v>30</v>
      </c>
      <c r="C527" t="str">
        <f t="shared" ref="C527:C533" si="70">"MEGANE CC (EZ0/1_)"</f>
        <v>MEGANE CC (EZ0/1_)</v>
      </c>
      <c r="D527" t="str">
        <f t="shared" ref="D527:D533" si="71">"2.0 CVT (EZ0G, EZ1E, EZ1P)"</f>
        <v>2.0 CVT (EZ0G, EZ1E, EZ1P)</v>
      </c>
      <c r="E527" t="s">
        <v>7</v>
      </c>
      <c r="F527" t="s">
        <v>8</v>
      </c>
    </row>
    <row r="528" spans="1:6">
      <c r="A528">
        <v>58</v>
      </c>
      <c r="B528" t="s">
        <v>30</v>
      </c>
      <c r="C528" t="str">
        <f t="shared" si="70"/>
        <v>MEGANE CC (EZ0/1_)</v>
      </c>
      <c r="D528" t="str">
        <f t="shared" si="71"/>
        <v>2.0 CVT (EZ0G, EZ1E, EZ1P)</v>
      </c>
      <c r="E528" t="s">
        <v>9</v>
      </c>
      <c r="F528" t="s">
        <v>71</v>
      </c>
    </row>
    <row r="529" spans="1:6">
      <c r="A529">
        <v>58</v>
      </c>
      <c r="B529" t="s">
        <v>30</v>
      </c>
      <c r="C529" t="str">
        <f t="shared" si="70"/>
        <v>MEGANE CC (EZ0/1_)</v>
      </c>
      <c r="D529" t="str">
        <f t="shared" si="71"/>
        <v>2.0 CVT (EZ0G, EZ1E, EZ1P)</v>
      </c>
      <c r="E529" t="s">
        <v>11</v>
      </c>
      <c r="F529">
        <v>4</v>
      </c>
    </row>
    <row r="530" spans="1:6">
      <c r="A530">
        <v>58</v>
      </c>
      <c r="B530" t="s">
        <v>30</v>
      </c>
      <c r="C530" t="str">
        <f t="shared" si="70"/>
        <v>MEGANE CC (EZ0/1_)</v>
      </c>
      <c r="D530" t="str">
        <f t="shared" si="71"/>
        <v>2.0 CVT (EZ0G, EZ1E, EZ1P)</v>
      </c>
      <c r="E530" t="s">
        <v>12</v>
      </c>
      <c r="F530">
        <v>4</v>
      </c>
    </row>
    <row r="531" spans="1:6">
      <c r="A531">
        <v>58</v>
      </c>
      <c r="B531" t="s">
        <v>30</v>
      </c>
      <c r="C531" t="str">
        <f t="shared" si="70"/>
        <v>MEGANE CC (EZ0/1_)</v>
      </c>
      <c r="D531" t="str">
        <f t="shared" si="71"/>
        <v>2.0 CVT (EZ0G, EZ1E, EZ1P)</v>
      </c>
      <c r="E531" t="s">
        <v>13</v>
      </c>
      <c r="F531" t="s">
        <v>14</v>
      </c>
    </row>
    <row r="532" spans="1:6">
      <c r="A532">
        <v>58</v>
      </c>
      <c r="B532" t="s">
        <v>30</v>
      </c>
      <c r="C532" t="str">
        <f t="shared" si="70"/>
        <v>MEGANE CC (EZ0/1_)</v>
      </c>
      <c r="D532" t="str">
        <f t="shared" si="71"/>
        <v>2.0 CVT (EZ0G, EZ1E, EZ1P)</v>
      </c>
      <c r="E532" t="s">
        <v>15</v>
      </c>
      <c r="F532" t="s">
        <v>16</v>
      </c>
    </row>
    <row r="533" spans="1:6">
      <c r="A533">
        <v>58</v>
      </c>
      <c r="B533" t="s">
        <v>30</v>
      </c>
      <c r="C533" t="str">
        <f t="shared" si="70"/>
        <v>MEGANE CC (EZ0/1_)</v>
      </c>
      <c r="D533" t="str">
        <f t="shared" si="71"/>
        <v>2.0 CVT (EZ0G, EZ1E, EZ1P)</v>
      </c>
      <c r="E533" t="s">
        <v>17</v>
      </c>
      <c r="F533" t="s">
        <v>18</v>
      </c>
    </row>
    <row r="534" spans="1:6">
      <c r="A534">
        <v>59</v>
      </c>
      <c r="B534" t="s">
        <v>19</v>
      </c>
      <c r="C534" t="str">
        <f t="shared" ref="C534:C542" si="72">"3 (E36)"</f>
        <v>3 (E36)</v>
      </c>
      <c r="D534" t="str">
        <f t="shared" ref="D534:D542" si="73">"325 i"</f>
        <v>325 i</v>
      </c>
      <c r="E534" t="s">
        <v>7</v>
      </c>
      <c r="F534" t="s">
        <v>8</v>
      </c>
    </row>
    <row r="535" spans="1:6">
      <c r="A535">
        <v>59</v>
      </c>
      <c r="B535" t="s">
        <v>19</v>
      </c>
      <c r="C535" t="str">
        <f t="shared" si="72"/>
        <v>3 (E36)</v>
      </c>
      <c r="D535" t="str">
        <f t="shared" si="73"/>
        <v>325 i</v>
      </c>
      <c r="E535" t="s">
        <v>9</v>
      </c>
      <c r="F535" t="s">
        <v>72</v>
      </c>
    </row>
    <row r="536" spans="1:6">
      <c r="A536">
        <v>59</v>
      </c>
      <c r="B536" t="s">
        <v>19</v>
      </c>
      <c r="C536" t="str">
        <f t="shared" si="72"/>
        <v>3 (E36)</v>
      </c>
      <c r="D536" t="str">
        <f t="shared" si="73"/>
        <v>325 i</v>
      </c>
      <c r="E536" t="s">
        <v>11</v>
      </c>
      <c r="F536">
        <v>6</v>
      </c>
    </row>
    <row r="537" spans="1:6">
      <c r="A537">
        <v>59</v>
      </c>
      <c r="B537" t="s">
        <v>19</v>
      </c>
      <c r="C537" t="str">
        <f t="shared" si="72"/>
        <v>3 (E36)</v>
      </c>
      <c r="D537" t="str">
        <f t="shared" si="73"/>
        <v>325 i</v>
      </c>
      <c r="E537" t="s">
        <v>12</v>
      </c>
      <c r="F537">
        <v>4</v>
      </c>
    </row>
    <row r="538" spans="1:6">
      <c r="A538">
        <v>59</v>
      </c>
      <c r="B538" t="s">
        <v>19</v>
      </c>
      <c r="C538" t="str">
        <f t="shared" si="72"/>
        <v>3 (E36)</v>
      </c>
      <c r="D538" t="str">
        <f t="shared" si="73"/>
        <v>325 i</v>
      </c>
      <c r="E538" t="s">
        <v>25</v>
      </c>
      <c r="F538" t="s">
        <v>26</v>
      </c>
    </row>
    <row r="539" spans="1:6">
      <c r="A539">
        <v>59</v>
      </c>
      <c r="B539" t="s">
        <v>19</v>
      </c>
      <c r="C539" t="str">
        <f t="shared" si="72"/>
        <v>3 (E36)</v>
      </c>
      <c r="D539" t="str">
        <f t="shared" si="73"/>
        <v>325 i</v>
      </c>
      <c r="E539" t="s">
        <v>13</v>
      </c>
      <c r="F539" t="s">
        <v>14</v>
      </c>
    </row>
    <row r="540" spans="1:6">
      <c r="A540">
        <v>59</v>
      </c>
      <c r="B540" t="s">
        <v>19</v>
      </c>
      <c r="C540" t="str">
        <f t="shared" si="72"/>
        <v>3 (E36)</v>
      </c>
      <c r="D540" t="str">
        <f t="shared" si="73"/>
        <v>325 i</v>
      </c>
      <c r="E540" t="s">
        <v>27</v>
      </c>
      <c r="F540" t="s">
        <v>43</v>
      </c>
    </row>
    <row r="541" spans="1:6">
      <c r="A541">
        <v>59</v>
      </c>
      <c r="B541" t="s">
        <v>19</v>
      </c>
      <c r="C541" t="str">
        <f t="shared" si="72"/>
        <v>3 (E36)</v>
      </c>
      <c r="D541" t="str">
        <f t="shared" si="73"/>
        <v>325 i</v>
      </c>
      <c r="E541" t="s">
        <v>15</v>
      </c>
      <c r="F541" t="s">
        <v>29</v>
      </c>
    </row>
    <row r="542" spans="1:6">
      <c r="A542">
        <v>59</v>
      </c>
      <c r="B542" t="s">
        <v>19</v>
      </c>
      <c r="C542" t="str">
        <f t="shared" si="72"/>
        <v>3 (E36)</v>
      </c>
      <c r="D542" t="str">
        <f t="shared" si="73"/>
        <v>325 i</v>
      </c>
      <c r="E542" t="s">
        <v>17</v>
      </c>
      <c r="F542" t="s">
        <v>18</v>
      </c>
    </row>
    <row r="543" spans="1:6">
      <c r="A543">
        <v>60</v>
      </c>
      <c r="B543" t="s">
        <v>73</v>
      </c>
      <c r="C543" t="str">
        <f t="shared" ref="C543:C549" si="74">"C-MAX II"</f>
        <v>C-MAX II</v>
      </c>
      <c r="D543" t="str">
        <f t="shared" ref="D543:D549" si="75">"1.6 Ti"</f>
        <v>1.6 Ti</v>
      </c>
      <c r="E543" t="s">
        <v>7</v>
      </c>
      <c r="F543" t="s">
        <v>8</v>
      </c>
    </row>
    <row r="544" spans="1:6">
      <c r="A544">
        <v>60</v>
      </c>
      <c r="B544" t="s">
        <v>73</v>
      </c>
      <c r="C544" t="str">
        <f t="shared" si="74"/>
        <v>C-MAX II</v>
      </c>
      <c r="D544" t="str">
        <f t="shared" si="75"/>
        <v>1.6 Ti</v>
      </c>
      <c r="E544" t="s">
        <v>9</v>
      </c>
      <c r="F544" t="s">
        <v>74</v>
      </c>
    </row>
    <row r="545" spans="1:6">
      <c r="A545">
        <v>60</v>
      </c>
      <c r="B545" t="s">
        <v>73</v>
      </c>
      <c r="C545" t="str">
        <f t="shared" si="74"/>
        <v>C-MAX II</v>
      </c>
      <c r="D545" t="str">
        <f t="shared" si="75"/>
        <v>1.6 Ti</v>
      </c>
      <c r="E545" t="s">
        <v>11</v>
      </c>
      <c r="F545">
        <v>4</v>
      </c>
    </row>
    <row r="546" spans="1:6">
      <c r="A546">
        <v>60</v>
      </c>
      <c r="B546" t="s">
        <v>73</v>
      </c>
      <c r="C546" t="str">
        <f t="shared" si="74"/>
        <v>C-MAX II</v>
      </c>
      <c r="D546" t="str">
        <f t="shared" si="75"/>
        <v>1.6 Ti</v>
      </c>
      <c r="E546" t="s">
        <v>12</v>
      </c>
      <c r="F546">
        <v>4</v>
      </c>
    </row>
    <row r="547" spans="1:6">
      <c r="A547">
        <v>60</v>
      </c>
      <c r="B547" t="s">
        <v>73</v>
      </c>
      <c r="C547" t="str">
        <f t="shared" si="74"/>
        <v>C-MAX II</v>
      </c>
      <c r="D547" t="str">
        <f t="shared" si="75"/>
        <v>1.6 Ti</v>
      </c>
      <c r="E547" t="s">
        <v>13</v>
      </c>
      <c r="F547" t="s">
        <v>14</v>
      </c>
    </row>
    <row r="548" spans="1:6">
      <c r="A548">
        <v>60</v>
      </c>
      <c r="B548" t="s">
        <v>73</v>
      </c>
      <c r="C548" t="str">
        <f t="shared" si="74"/>
        <v>C-MAX II</v>
      </c>
      <c r="D548" t="str">
        <f t="shared" si="75"/>
        <v>1.6 Ti</v>
      </c>
      <c r="E548" t="s">
        <v>15</v>
      </c>
      <c r="F548" t="s">
        <v>16</v>
      </c>
    </row>
    <row r="549" spans="1:6">
      <c r="A549">
        <v>60</v>
      </c>
      <c r="B549" t="s">
        <v>73</v>
      </c>
      <c r="C549" t="str">
        <f t="shared" si="74"/>
        <v>C-MAX II</v>
      </c>
      <c r="D549" t="str">
        <f t="shared" si="75"/>
        <v>1.6 Ti</v>
      </c>
      <c r="E549" t="s">
        <v>17</v>
      </c>
      <c r="F549" t="s">
        <v>18</v>
      </c>
    </row>
    <row r="550" spans="1:6">
      <c r="A550">
        <v>61</v>
      </c>
      <c r="B550" t="s">
        <v>19</v>
      </c>
      <c r="C550" t="str">
        <f t="shared" ref="C550:C558" si="76">"3 Coupe (E36)"</f>
        <v>3 Coupe (E36)</v>
      </c>
      <c r="D550" t="str">
        <f t="shared" ref="D550:D558" si="77">"325 i"</f>
        <v>325 i</v>
      </c>
      <c r="E550" t="s">
        <v>7</v>
      </c>
      <c r="F550" t="s">
        <v>8</v>
      </c>
    </row>
    <row r="551" spans="1:6">
      <c r="A551">
        <v>61</v>
      </c>
      <c r="B551" t="s">
        <v>19</v>
      </c>
      <c r="C551" t="str">
        <f t="shared" si="76"/>
        <v>3 Coupe (E36)</v>
      </c>
      <c r="D551" t="str">
        <f t="shared" si="77"/>
        <v>325 i</v>
      </c>
      <c r="E551" t="s">
        <v>9</v>
      </c>
      <c r="F551" t="s">
        <v>72</v>
      </c>
    </row>
    <row r="552" spans="1:6">
      <c r="A552">
        <v>61</v>
      </c>
      <c r="B552" t="s">
        <v>19</v>
      </c>
      <c r="C552" t="str">
        <f t="shared" si="76"/>
        <v>3 Coupe (E36)</v>
      </c>
      <c r="D552" t="str">
        <f t="shared" si="77"/>
        <v>325 i</v>
      </c>
      <c r="E552" t="s">
        <v>11</v>
      </c>
      <c r="F552">
        <v>6</v>
      </c>
    </row>
    <row r="553" spans="1:6">
      <c r="A553">
        <v>61</v>
      </c>
      <c r="B553" t="s">
        <v>19</v>
      </c>
      <c r="C553" t="str">
        <f t="shared" si="76"/>
        <v>3 Coupe (E36)</v>
      </c>
      <c r="D553" t="str">
        <f t="shared" si="77"/>
        <v>325 i</v>
      </c>
      <c r="E553" t="s">
        <v>12</v>
      </c>
      <c r="F553">
        <v>4</v>
      </c>
    </row>
    <row r="554" spans="1:6">
      <c r="A554">
        <v>61</v>
      </c>
      <c r="B554" t="s">
        <v>19</v>
      </c>
      <c r="C554" t="str">
        <f t="shared" si="76"/>
        <v>3 Coupe (E36)</v>
      </c>
      <c r="D554" t="str">
        <f t="shared" si="77"/>
        <v>325 i</v>
      </c>
      <c r="E554" t="s">
        <v>25</v>
      </c>
      <c r="F554" t="s">
        <v>26</v>
      </c>
    </row>
    <row r="555" spans="1:6">
      <c r="A555">
        <v>61</v>
      </c>
      <c r="B555" t="s">
        <v>19</v>
      </c>
      <c r="C555" t="str">
        <f t="shared" si="76"/>
        <v>3 Coupe (E36)</v>
      </c>
      <c r="D555" t="str">
        <f t="shared" si="77"/>
        <v>325 i</v>
      </c>
      <c r="E555" t="s">
        <v>13</v>
      </c>
      <c r="F555" t="s">
        <v>14</v>
      </c>
    </row>
    <row r="556" spans="1:6">
      <c r="A556">
        <v>61</v>
      </c>
      <c r="B556" t="s">
        <v>19</v>
      </c>
      <c r="C556" t="str">
        <f t="shared" si="76"/>
        <v>3 Coupe (E36)</v>
      </c>
      <c r="D556" t="str">
        <f t="shared" si="77"/>
        <v>325 i</v>
      </c>
      <c r="E556" t="s">
        <v>27</v>
      </c>
      <c r="F556" t="s">
        <v>43</v>
      </c>
    </row>
    <row r="557" spans="1:6">
      <c r="A557">
        <v>61</v>
      </c>
      <c r="B557" t="s">
        <v>19</v>
      </c>
      <c r="C557" t="str">
        <f t="shared" si="76"/>
        <v>3 Coupe (E36)</v>
      </c>
      <c r="D557" t="str">
        <f t="shared" si="77"/>
        <v>325 i</v>
      </c>
      <c r="E557" t="s">
        <v>15</v>
      </c>
      <c r="F557" t="s">
        <v>29</v>
      </c>
    </row>
    <row r="558" spans="1:6">
      <c r="A558">
        <v>61</v>
      </c>
      <c r="B558" t="s">
        <v>19</v>
      </c>
      <c r="C558" t="str">
        <f t="shared" si="76"/>
        <v>3 Coupe (E36)</v>
      </c>
      <c r="D558" t="str">
        <f t="shared" si="77"/>
        <v>325 i</v>
      </c>
      <c r="E558" t="s">
        <v>17</v>
      </c>
      <c r="F558" t="s">
        <v>18</v>
      </c>
    </row>
    <row r="559" spans="1:6">
      <c r="A559">
        <v>62</v>
      </c>
      <c r="B559" t="s">
        <v>19</v>
      </c>
      <c r="C559" t="str">
        <f t="shared" ref="C559:C574" si="78">"3 (E36)"</f>
        <v>3 (E36)</v>
      </c>
      <c r="D559" t="str">
        <f t="shared" ref="D559:D566" si="79">"325 td"</f>
        <v>325 td</v>
      </c>
      <c r="E559" t="s">
        <v>7</v>
      </c>
      <c r="F559" t="s">
        <v>62</v>
      </c>
    </row>
    <row r="560" spans="1:6">
      <c r="A560">
        <v>62</v>
      </c>
      <c r="B560" t="s">
        <v>19</v>
      </c>
      <c r="C560" t="str">
        <f t="shared" si="78"/>
        <v>3 (E36)</v>
      </c>
      <c r="D560" t="str">
        <f t="shared" si="79"/>
        <v>325 td</v>
      </c>
      <c r="E560" t="s">
        <v>9</v>
      </c>
      <c r="F560" t="s">
        <v>75</v>
      </c>
    </row>
    <row r="561" spans="1:6">
      <c r="A561">
        <v>62</v>
      </c>
      <c r="B561" t="s">
        <v>19</v>
      </c>
      <c r="C561" t="str">
        <f t="shared" si="78"/>
        <v>3 (E36)</v>
      </c>
      <c r="D561" t="str">
        <f t="shared" si="79"/>
        <v>325 td</v>
      </c>
      <c r="E561" t="s">
        <v>11</v>
      </c>
      <c r="F561">
        <v>6</v>
      </c>
    </row>
    <row r="562" spans="1:6">
      <c r="A562">
        <v>62</v>
      </c>
      <c r="B562" t="s">
        <v>19</v>
      </c>
      <c r="C562" t="str">
        <f t="shared" si="78"/>
        <v>3 (E36)</v>
      </c>
      <c r="D562" t="str">
        <f t="shared" si="79"/>
        <v>325 td</v>
      </c>
      <c r="E562" t="s">
        <v>12</v>
      </c>
      <c r="F562">
        <v>2</v>
      </c>
    </row>
    <row r="563" spans="1:6">
      <c r="A563">
        <v>62</v>
      </c>
      <c r="B563" t="s">
        <v>19</v>
      </c>
      <c r="C563" t="str">
        <f t="shared" si="78"/>
        <v>3 (E36)</v>
      </c>
      <c r="D563" t="str">
        <f t="shared" si="79"/>
        <v>325 td</v>
      </c>
      <c r="E563" t="s">
        <v>25</v>
      </c>
      <c r="F563" t="s">
        <v>26</v>
      </c>
    </row>
    <row r="564" spans="1:6">
      <c r="A564">
        <v>62</v>
      </c>
      <c r="B564" t="s">
        <v>19</v>
      </c>
      <c r="C564" t="str">
        <f t="shared" si="78"/>
        <v>3 (E36)</v>
      </c>
      <c r="D564" t="str">
        <f t="shared" si="79"/>
        <v>325 td</v>
      </c>
      <c r="E564" t="s">
        <v>13</v>
      </c>
      <c r="F564" t="s">
        <v>62</v>
      </c>
    </row>
    <row r="565" spans="1:6">
      <c r="A565">
        <v>62</v>
      </c>
      <c r="B565" t="s">
        <v>19</v>
      </c>
      <c r="C565" t="str">
        <f t="shared" si="78"/>
        <v>3 (E36)</v>
      </c>
      <c r="D565" t="str">
        <f t="shared" si="79"/>
        <v>325 td</v>
      </c>
      <c r="E565" t="s">
        <v>15</v>
      </c>
      <c r="F565" t="s">
        <v>29</v>
      </c>
    </row>
    <row r="566" spans="1:6">
      <c r="A566">
        <v>62</v>
      </c>
      <c r="B566" t="s">
        <v>19</v>
      </c>
      <c r="C566" t="str">
        <f t="shared" si="78"/>
        <v>3 (E36)</v>
      </c>
      <c r="D566" t="str">
        <f t="shared" si="79"/>
        <v>325 td</v>
      </c>
      <c r="E566" t="s">
        <v>17</v>
      </c>
      <c r="F566" t="s">
        <v>64</v>
      </c>
    </row>
    <row r="567" spans="1:6">
      <c r="A567">
        <v>63</v>
      </c>
      <c r="B567" t="s">
        <v>19</v>
      </c>
      <c r="C567" t="str">
        <f t="shared" si="78"/>
        <v>3 (E36)</v>
      </c>
      <c r="D567" t="str">
        <f t="shared" ref="D567:D574" si="80">"325 tds"</f>
        <v>325 tds</v>
      </c>
      <c r="E567" t="s">
        <v>7</v>
      </c>
      <c r="F567" t="s">
        <v>62</v>
      </c>
    </row>
    <row r="568" spans="1:6">
      <c r="A568">
        <v>63</v>
      </c>
      <c r="B568" t="s">
        <v>19</v>
      </c>
      <c r="C568" t="str">
        <f t="shared" si="78"/>
        <v>3 (E36)</v>
      </c>
      <c r="D568" t="str">
        <f t="shared" si="80"/>
        <v>325 tds</v>
      </c>
      <c r="E568" t="s">
        <v>9</v>
      </c>
      <c r="F568" t="s">
        <v>75</v>
      </c>
    </row>
    <row r="569" spans="1:6">
      <c r="A569">
        <v>63</v>
      </c>
      <c r="B569" t="s">
        <v>19</v>
      </c>
      <c r="C569" t="str">
        <f t="shared" si="78"/>
        <v>3 (E36)</v>
      </c>
      <c r="D569" t="str">
        <f t="shared" si="80"/>
        <v>325 tds</v>
      </c>
      <c r="E569" t="s">
        <v>11</v>
      </c>
      <c r="F569">
        <v>6</v>
      </c>
    </row>
    <row r="570" spans="1:6">
      <c r="A570">
        <v>63</v>
      </c>
      <c r="B570" t="s">
        <v>19</v>
      </c>
      <c r="C570" t="str">
        <f t="shared" si="78"/>
        <v>3 (E36)</v>
      </c>
      <c r="D570" t="str">
        <f t="shared" si="80"/>
        <v>325 tds</v>
      </c>
      <c r="E570" t="s">
        <v>12</v>
      </c>
      <c r="F570">
        <v>2</v>
      </c>
    </row>
    <row r="571" spans="1:6">
      <c r="A571">
        <v>63</v>
      </c>
      <c r="B571" t="s">
        <v>19</v>
      </c>
      <c r="C571" t="str">
        <f t="shared" si="78"/>
        <v>3 (E36)</v>
      </c>
      <c r="D571" t="str">
        <f t="shared" si="80"/>
        <v>325 tds</v>
      </c>
      <c r="E571" t="s">
        <v>25</v>
      </c>
      <c r="F571" t="s">
        <v>26</v>
      </c>
    </row>
    <row r="572" spans="1:6">
      <c r="A572">
        <v>63</v>
      </c>
      <c r="B572" t="s">
        <v>19</v>
      </c>
      <c r="C572" t="str">
        <f t="shared" si="78"/>
        <v>3 (E36)</v>
      </c>
      <c r="D572" t="str">
        <f t="shared" si="80"/>
        <v>325 tds</v>
      </c>
      <c r="E572" t="s">
        <v>13</v>
      </c>
      <c r="F572" t="s">
        <v>62</v>
      </c>
    </row>
    <row r="573" spans="1:6">
      <c r="A573">
        <v>63</v>
      </c>
      <c r="B573" t="s">
        <v>19</v>
      </c>
      <c r="C573" t="str">
        <f t="shared" si="78"/>
        <v>3 (E36)</v>
      </c>
      <c r="D573" t="str">
        <f t="shared" si="80"/>
        <v>325 tds</v>
      </c>
      <c r="E573" t="s">
        <v>15</v>
      </c>
      <c r="F573" t="s">
        <v>29</v>
      </c>
    </row>
    <row r="574" spans="1:6">
      <c r="A574">
        <v>63</v>
      </c>
      <c r="B574" t="s">
        <v>19</v>
      </c>
      <c r="C574" t="str">
        <f t="shared" si="78"/>
        <v>3 (E36)</v>
      </c>
      <c r="D574" t="str">
        <f t="shared" si="80"/>
        <v>325 tds</v>
      </c>
      <c r="E574" t="s">
        <v>17</v>
      </c>
      <c r="F574" t="s">
        <v>64</v>
      </c>
    </row>
    <row r="575" spans="1:6">
      <c r="A575">
        <v>64</v>
      </c>
      <c r="B575" t="s">
        <v>19</v>
      </c>
      <c r="C575" t="str">
        <f t="shared" ref="C575:C585" si="81">"5 (E12)"</f>
        <v>5 (E12)</v>
      </c>
      <c r="D575" t="str">
        <f t="shared" ref="D575:D585" si="82">"518"</f>
        <v>518</v>
      </c>
      <c r="E575" t="s">
        <v>7</v>
      </c>
      <c r="F575" t="s">
        <v>8</v>
      </c>
    </row>
    <row r="576" spans="1:6">
      <c r="A576">
        <v>64</v>
      </c>
      <c r="B576" t="s">
        <v>19</v>
      </c>
      <c r="C576" t="str">
        <f t="shared" si="81"/>
        <v>5 (E12)</v>
      </c>
      <c r="D576" t="str">
        <f t="shared" si="82"/>
        <v>518</v>
      </c>
      <c r="E576" t="s">
        <v>9</v>
      </c>
      <c r="F576" t="s">
        <v>76</v>
      </c>
    </row>
    <row r="577" spans="1:6">
      <c r="A577">
        <v>64</v>
      </c>
      <c r="B577" t="s">
        <v>19</v>
      </c>
      <c r="C577" t="str">
        <f t="shared" si="81"/>
        <v>5 (E12)</v>
      </c>
      <c r="D577" t="str">
        <f t="shared" si="82"/>
        <v>518</v>
      </c>
      <c r="E577" t="s">
        <v>11</v>
      </c>
      <c r="F577">
        <v>4</v>
      </c>
    </row>
    <row r="578" spans="1:6">
      <c r="A578">
        <v>64</v>
      </c>
      <c r="B578" t="s">
        <v>19</v>
      </c>
      <c r="C578" t="str">
        <f t="shared" si="81"/>
        <v>5 (E12)</v>
      </c>
      <c r="D578" t="str">
        <f t="shared" si="82"/>
        <v>518</v>
      </c>
      <c r="E578" t="s">
        <v>12</v>
      </c>
      <c r="F578">
        <v>2</v>
      </c>
    </row>
    <row r="579" spans="1:6">
      <c r="A579">
        <v>64</v>
      </c>
      <c r="B579" t="s">
        <v>19</v>
      </c>
      <c r="C579" t="str">
        <f t="shared" si="81"/>
        <v>5 (E12)</v>
      </c>
      <c r="D579" t="str">
        <f t="shared" si="82"/>
        <v>518</v>
      </c>
      <c r="E579" t="s">
        <v>21</v>
      </c>
      <c r="F579" t="s">
        <v>22</v>
      </c>
    </row>
    <row r="580" spans="1:6">
      <c r="A580">
        <v>64</v>
      </c>
      <c r="B580" t="s">
        <v>19</v>
      </c>
      <c r="C580" t="str">
        <f t="shared" si="81"/>
        <v>5 (E12)</v>
      </c>
      <c r="D580" t="str">
        <f t="shared" si="82"/>
        <v>518</v>
      </c>
      <c r="E580" t="s">
        <v>23</v>
      </c>
      <c r="F580" t="s">
        <v>24</v>
      </c>
    </row>
    <row r="581" spans="1:6">
      <c r="A581">
        <v>64</v>
      </c>
      <c r="B581" t="s">
        <v>19</v>
      </c>
      <c r="C581" t="str">
        <f t="shared" si="81"/>
        <v>5 (E12)</v>
      </c>
      <c r="D581" t="str">
        <f t="shared" si="82"/>
        <v>518</v>
      </c>
      <c r="E581" t="s">
        <v>25</v>
      </c>
      <c r="F581" t="s">
        <v>26</v>
      </c>
    </row>
    <row r="582" spans="1:6">
      <c r="A582">
        <v>64</v>
      </c>
      <c r="B582" t="s">
        <v>19</v>
      </c>
      <c r="C582" t="str">
        <f t="shared" si="81"/>
        <v>5 (E12)</v>
      </c>
      <c r="D582" t="str">
        <f t="shared" si="82"/>
        <v>518</v>
      </c>
      <c r="E582" t="s">
        <v>13</v>
      </c>
      <c r="F582" t="s">
        <v>14</v>
      </c>
    </row>
    <row r="583" spans="1:6">
      <c r="A583">
        <v>64</v>
      </c>
      <c r="B583" t="s">
        <v>19</v>
      </c>
      <c r="C583" t="str">
        <f t="shared" si="81"/>
        <v>5 (E12)</v>
      </c>
      <c r="D583" t="str">
        <f t="shared" si="82"/>
        <v>518</v>
      </c>
      <c r="E583" t="s">
        <v>27</v>
      </c>
      <c r="F583" t="s">
        <v>28</v>
      </c>
    </row>
    <row r="584" spans="1:6">
      <c r="A584">
        <v>64</v>
      </c>
      <c r="B584" t="s">
        <v>19</v>
      </c>
      <c r="C584" t="str">
        <f t="shared" si="81"/>
        <v>5 (E12)</v>
      </c>
      <c r="D584" t="str">
        <f t="shared" si="82"/>
        <v>518</v>
      </c>
      <c r="E584" t="s">
        <v>15</v>
      </c>
      <c r="F584" t="s">
        <v>29</v>
      </c>
    </row>
    <row r="585" spans="1:6">
      <c r="A585">
        <v>64</v>
      </c>
      <c r="B585" t="s">
        <v>19</v>
      </c>
      <c r="C585" t="str">
        <f t="shared" si="81"/>
        <v>5 (E12)</v>
      </c>
      <c r="D585" t="str">
        <f t="shared" si="82"/>
        <v>518</v>
      </c>
      <c r="E585" t="s">
        <v>17</v>
      </c>
      <c r="F585" t="s">
        <v>18</v>
      </c>
    </row>
    <row r="586" spans="1:6">
      <c r="A586">
        <v>65</v>
      </c>
      <c r="B586" t="s">
        <v>77</v>
      </c>
      <c r="C586" t="str">
        <f t="shared" ref="C586:C594" si="83">"GTV (116)"</f>
        <v>GTV (116)</v>
      </c>
      <c r="D586" t="str">
        <f t="shared" ref="D586:D594" si="84">"2.0 (116.36 E)"</f>
        <v>2.0 (116.36 E)</v>
      </c>
      <c r="E586" t="s">
        <v>7</v>
      </c>
      <c r="F586" t="s">
        <v>8</v>
      </c>
    </row>
    <row r="587" spans="1:6">
      <c r="A587">
        <v>65</v>
      </c>
      <c r="B587" t="s">
        <v>77</v>
      </c>
      <c r="C587" t="str">
        <f t="shared" si="83"/>
        <v>GTV (116)</v>
      </c>
      <c r="D587" t="str">
        <f t="shared" si="84"/>
        <v>2.0 (116.36 E)</v>
      </c>
      <c r="E587" t="s">
        <v>9</v>
      </c>
      <c r="F587" t="s">
        <v>78</v>
      </c>
    </row>
    <row r="588" spans="1:6">
      <c r="A588">
        <v>65</v>
      </c>
      <c r="B588" t="s">
        <v>77</v>
      </c>
      <c r="C588" t="str">
        <f t="shared" si="83"/>
        <v>GTV (116)</v>
      </c>
      <c r="D588" t="str">
        <f t="shared" si="84"/>
        <v>2.0 (116.36 E)</v>
      </c>
      <c r="E588" t="s">
        <v>11</v>
      </c>
      <c r="F588">
        <v>4</v>
      </c>
    </row>
    <row r="589" spans="1:6">
      <c r="A589">
        <v>65</v>
      </c>
      <c r="B589" t="s">
        <v>77</v>
      </c>
      <c r="C589" t="str">
        <f t="shared" si="83"/>
        <v>GTV (116)</v>
      </c>
      <c r="D589" t="str">
        <f t="shared" si="84"/>
        <v>2.0 (116.36 E)</v>
      </c>
      <c r="E589" t="s">
        <v>12</v>
      </c>
      <c r="F589">
        <v>2</v>
      </c>
    </row>
    <row r="590" spans="1:6">
      <c r="A590">
        <v>65</v>
      </c>
      <c r="B590" t="s">
        <v>77</v>
      </c>
      <c r="C590" t="str">
        <f t="shared" si="83"/>
        <v>GTV (116)</v>
      </c>
      <c r="D590" t="str">
        <f t="shared" si="84"/>
        <v>2.0 (116.36 E)</v>
      </c>
      <c r="E590" t="s">
        <v>25</v>
      </c>
      <c r="F590" t="s">
        <v>26</v>
      </c>
    </row>
    <row r="591" spans="1:6">
      <c r="A591">
        <v>65</v>
      </c>
      <c r="B591" t="s">
        <v>77</v>
      </c>
      <c r="C591" t="str">
        <f t="shared" si="83"/>
        <v>GTV (116)</v>
      </c>
      <c r="D591" t="str">
        <f t="shared" si="84"/>
        <v>2.0 (116.36 E)</v>
      </c>
      <c r="E591" t="s">
        <v>13</v>
      </c>
      <c r="F591" t="s">
        <v>14</v>
      </c>
    </row>
    <row r="592" spans="1:6">
      <c r="A592">
        <v>65</v>
      </c>
      <c r="B592" t="s">
        <v>77</v>
      </c>
      <c r="C592" t="str">
        <f t="shared" si="83"/>
        <v>GTV (116)</v>
      </c>
      <c r="D592" t="str">
        <f t="shared" si="84"/>
        <v>2.0 (116.36 E)</v>
      </c>
      <c r="E592" t="s">
        <v>27</v>
      </c>
      <c r="F592" t="s">
        <v>28</v>
      </c>
    </row>
    <row r="593" spans="1:6">
      <c r="A593">
        <v>65</v>
      </c>
      <c r="B593" t="s">
        <v>77</v>
      </c>
      <c r="C593" t="str">
        <f t="shared" si="83"/>
        <v>GTV (116)</v>
      </c>
      <c r="D593" t="str">
        <f t="shared" si="84"/>
        <v>2.0 (116.36 E)</v>
      </c>
      <c r="E593" t="s">
        <v>15</v>
      </c>
      <c r="F593" t="s">
        <v>29</v>
      </c>
    </row>
    <row r="594" spans="1:6">
      <c r="A594">
        <v>65</v>
      </c>
      <c r="B594" t="s">
        <v>77</v>
      </c>
      <c r="C594" t="str">
        <f t="shared" si="83"/>
        <v>GTV (116)</v>
      </c>
      <c r="D594" t="str">
        <f t="shared" si="84"/>
        <v>2.0 (116.36 E)</v>
      </c>
      <c r="E594" t="s">
        <v>17</v>
      </c>
      <c r="F594" t="s">
        <v>18</v>
      </c>
    </row>
    <row r="595" spans="1:6">
      <c r="A595">
        <v>66</v>
      </c>
      <c r="B595" t="s">
        <v>73</v>
      </c>
      <c r="C595" t="str">
        <f t="shared" ref="C595:C601" si="85">"C-MAX II"</f>
        <v>C-MAX II</v>
      </c>
      <c r="D595" t="str">
        <f t="shared" ref="D595:D601" si="86">"1.6 Ti"</f>
        <v>1.6 Ti</v>
      </c>
      <c r="E595" t="s">
        <v>7</v>
      </c>
      <c r="F595" t="s">
        <v>8</v>
      </c>
    </row>
    <row r="596" spans="1:6">
      <c r="A596">
        <v>66</v>
      </c>
      <c r="B596" t="s">
        <v>73</v>
      </c>
      <c r="C596" t="str">
        <f t="shared" si="85"/>
        <v>C-MAX II</v>
      </c>
      <c r="D596" t="str">
        <f t="shared" si="86"/>
        <v>1.6 Ti</v>
      </c>
      <c r="E596" t="s">
        <v>9</v>
      </c>
      <c r="F596" t="s">
        <v>79</v>
      </c>
    </row>
    <row r="597" spans="1:6">
      <c r="A597">
        <v>66</v>
      </c>
      <c r="B597" t="s">
        <v>73</v>
      </c>
      <c r="C597" t="str">
        <f t="shared" si="85"/>
        <v>C-MAX II</v>
      </c>
      <c r="D597" t="str">
        <f t="shared" si="86"/>
        <v>1.6 Ti</v>
      </c>
      <c r="E597" t="s">
        <v>11</v>
      </c>
      <c r="F597">
        <v>4</v>
      </c>
    </row>
    <row r="598" spans="1:6">
      <c r="A598">
        <v>66</v>
      </c>
      <c r="B598" t="s">
        <v>73</v>
      </c>
      <c r="C598" t="str">
        <f t="shared" si="85"/>
        <v>C-MAX II</v>
      </c>
      <c r="D598" t="str">
        <f t="shared" si="86"/>
        <v>1.6 Ti</v>
      </c>
      <c r="E598" t="s">
        <v>12</v>
      </c>
      <c r="F598">
        <v>4</v>
      </c>
    </row>
    <row r="599" spans="1:6">
      <c r="A599">
        <v>66</v>
      </c>
      <c r="B599" t="s">
        <v>73</v>
      </c>
      <c r="C599" t="str">
        <f t="shared" si="85"/>
        <v>C-MAX II</v>
      </c>
      <c r="D599" t="str">
        <f t="shared" si="86"/>
        <v>1.6 Ti</v>
      </c>
      <c r="E599" t="s">
        <v>13</v>
      </c>
      <c r="F599" t="s">
        <v>14</v>
      </c>
    </row>
    <row r="600" spans="1:6">
      <c r="A600">
        <v>66</v>
      </c>
      <c r="B600" t="s">
        <v>73</v>
      </c>
      <c r="C600" t="str">
        <f t="shared" si="85"/>
        <v>C-MAX II</v>
      </c>
      <c r="D600" t="str">
        <f t="shared" si="86"/>
        <v>1.6 Ti</v>
      </c>
      <c r="E600" t="s">
        <v>15</v>
      </c>
      <c r="F600" t="s">
        <v>16</v>
      </c>
    </row>
    <row r="601" spans="1:6">
      <c r="A601">
        <v>66</v>
      </c>
      <c r="B601" t="s">
        <v>73</v>
      </c>
      <c r="C601" t="str">
        <f t="shared" si="85"/>
        <v>C-MAX II</v>
      </c>
      <c r="D601" t="str">
        <f t="shared" si="86"/>
        <v>1.6 Ti</v>
      </c>
      <c r="E601" t="s">
        <v>17</v>
      </c>
      <c r="F601" t="s">
        <v>18</v>
      </c>
    </row>
    <row r="602" spans="1:6">
      <c r="A602">
        <v>67</v>
      </c>
      <c r="B602" t="s">
        <v>77</v>
      </c>
      <c r="C602" t="str">
        <f t="shared" ref="C602:C610" si="87">"GTV (116)"</f>
        <v>GTV (116)</v>
      </c>
      <c r="D602" t="str">
        <f t="shared" ref="D602:D610" si="88">"6 2.5 (116.CA)"</f>
        <v>6 2.5 (116.CA)</v>
      </c>
      <c r="E602" t="s">
        <v>7</v>
      </c>
      <c r="F602" t="s">
        <v>8</v>
      </c>
    </row>
    <row r="603" spans="1:6">
      <c r="A603">
        <v>67</v>
      </c>
      <c r="B603" t="s">
        <v>77</v>
      </c>
      <c r="C603" t="str">
        <f t="shared" si="87"/>
        <v>GTV (116)</v>
      </c>
      <c r="D603" t="str">
        <f t="shared" si="88"/>
        <v>6 2.5 (116.CA)</v>
      </c>
      <c r="E603" t="s">
        <v>9</v>
      </c>
      <c r="F603" t="s">
        <v>80</v>
      </c>
    </row>
    <row r="604" spans="1:6">
      <c r="A604">
        <v>67</v>
      </c>
      <c r="B604" t="s">
        <v>77</v>
      </c>
      <c r="C604" t="str">
        <f t="shared" si="87"/>
        <v>GTV (116)</v>
      </c>
      <c r="D604" t="str">
        <f t="shared" si="88"/>
        <v>6 2.5 (116.CA)</v>
      </c>
      <c r="E604" t="s">
        <v>11</v>
      </c>
      <c r="F604">
        <v>6</v>
      </c>
    </row>
    <row r="605" spans="1:6">
      <c r="A605">
        <v>67</v>
      </c>
      <c r="B605" t="s">
        <v>77</v>
      </c>
      <c r="C605" t="str">
        <f t="shared" si="87"/>
        <v>GTV (116)</v>
      </c>
      <c r="D605" t="str">
        <f t="shared" si="88"/>
        <v>6 2.5 (116.CA)</v>
      </c>
      <c r="E605" t="s">
        <v>12</v>
      </c>
      <c r="F605">
        <v>2</v>
      </c>
    </row>
    <row r="606" spans="1:6">
      <c r="A606">
        <v>67</v>
      </c>
      <c r="B606" t="s">
        <v>77</v>
      </c>
      <c r="C606" t="str">
        <f t="shared" si="87"/>
        <v>GTV (116)</v>
      </c>
      <c r="D606" t="str">
        <f t="shared" si="88"/>
        <v>6 2.5 (116.CA)</v>
      </c>
      <c r="E606" t="s">
        <v>23</v>
      </c>
      <c r="F606" t="s">
        <v>24</v>
      </c>
    </row>
    <row r="607" spans="1:6">
      <c r="A607">
        <v>67</v>
      </c>
      <c r="B607" t="s">
        <v>77</v>
      </c>
      <c r="C607" t="str">
        <f t="shared" si="87"/>
        <v>GTV (116)</v>
      </c>
      <c r="D607" t="str">
        <f t="shared" si="88"/>
        <v>6 2.5 (116.CA)</v>
      </c>
      <c r="E607" t="s">
        <v>25</v>
      </c>
      <c r="F607" t="s">
        <v>26</v>
      </c>
    </row>
    <row r="608" spans="1:6">
      <c r="A608">
        <v>67</v>
      </c>
      <c r="B608" t="s">
        <v>77</v>
      </c>
      <c r="C608" t="str">
        <f t="shared" si="87"/>
        <v>GTV (116)</v>
      </c>
      <c r="D608" t="str">
        <f t="shared" si="88"/>
        <v>6 2.5 (116.CA)</v>
      </c>
      <c r="E608" t="s">
        <v>13</v>
      </c>
      <c r="F608" t="s">
        <v>14</v>
      </c>
    </row>
    <row r="609" spans="1:6">
      <c r="A609">
        <v>67</v>
      </c>
      <c r="B609" t="s">
        <v>77</v>
      </c>
      <c r="C609" t="str">
        <f t="shared" si="87"/>
        <v>GTV (116)</v>
      </c>
      <c r="D609" t="str">
        <f t="shared" si="88"/>
        <v>6 2.5 (116.CA)</v>
      </c>
      <c r="E609" t="s">
        <v>15</v>
      </c>
      <c r="F609" t="s">
        <v>29</v>
      </c>
    </row>
    <row r="610" spans="1:6">
      <c r="A610">
        <v>67</v>
      </c>
      <c r="B610" t="s">
        <v>77</v>
      </c>
      <c r="C610" t="str">
        <f t="shared" si="87"/>
        <v>GTV (116)</v>
      </c>
      <c r="D610" t="str">
        <f t="shared" si="88"/>
        <v>6 2.5 (116.CA)</v>
      </c>
      <c r="E610" t="s">
        <v>17</v>
      </c>
      <c r="F610" t="s">
        <v>18</v>
      </c>
    </row>
    <row r="611" spans="1:6">
      <c r="A611">
        <v>68</v>
      </c>
      <c r="B611" t="s">
        <v>73</v>
      </c>
      <c r="C611" t="str">
        <f t="shared" ref="C611:C638" si="89">"C-MAX II"</f>
        <v>C-MAX II</v>
      </c>
      <c r="D611" t="str">
        <f t="shared" ref="D611:D624" si="90">"1.6 EcoBoost"</f>
        <v>1.6 EcoBoost</v>
      </c>
      <c r="E611" t="s">
        <v>7</v>
      </c>
      <c r="F611" t="s">
        <v>8</v>
      </c>
    </row>
    <row r="612" spans="1:6">
      <c r="A612">
        <v>68</v>
      </c>
      <c r="B612" t="s">
        <v>73</v>
      </c>
      <c r="C612" t="str">
        <f t="shared" si="89"/>
        <v>C-MAX II</v>
      </c>
      <c r="D612" t="str">
        <f t="shared" si="90"/>
        <v>1.6 EcoBoost</v>
      </c>
      <c r="E612" t="s">
        <v>9</v>
      </c>
      <c r="F612" t="s">
        <v>81</v>
      </c>
    </row>
    <row r="613" spans="1:6">
      <c r="A613">
        <v>68</v>
      </c>
      <c r="B613" t="s">
        <v>73</v>
      </c>
      <c r="C613" t="str">
        <f t="shared" si="89"/>
        <v>C-MAX II</v>
      </c>
      <c r="D613" t="str">
        <f t="shared" si="90"/>
        <v>1.6 EcoBoost</v>
      </c>
      <c r="E613" t="s">
        <v>11</v>
      </c>
      <c r="F613">
        <v>4</v>
      </c>
    </row>
    <row r="614" spans="1:6">
      <c r="A614">
        <v>68</v>
      </c>
      <c r="B614" t="s">
        <v>73</v>
      </c>
      <c r="C614" t="str">
        <f t="shared" si="89"/>
        <v>C-MAX II</v>
      </c>
      <c r="D614" t="str">
        <f t="shared" si="90"/>
        <v>1.6 EcoBoost</v>
      </c>
      <c r="E614" t="s">
        <v>12</v>
      </c>
      <c r="F614">
        <v>4</v>
      </c>
    </row>
    <row r="615" spans="1:6">
      <c r="A615">
        <v>68</v>
      </c>
      <c r="B615" t="s">
        <v>73</v>
      </c>
      <c r="C615" t="str">
        <f t="shared" si="89"/>
        <v>C-MAX II</v>
      </c>
      <c r="D615" t="str">
        <f t="shared" si="90"/>
        <v>1.6 EcoBoost</v>
      </c>
      <c r="E615" t="s">
        <v>13</v>
      </c>
      <c r="F615" t="s">
        <v>14</v>
      </c>
    </row>
    <row r="616" spans="1:6">
      <c r="A616">
        <v>68</v>
      </c>
      <c r="B616" t="s">
        <v>73</v>
      </c>
      <c r="C616" t="str">
        <f t="shared" si="89"/>
        <v>C-MAX II</v>
      </c>
      <c r="D616" t="str">
        <f t="shared" si="90"/>
        <v>1.6 EcoBoost</v>
      </c>
      <c r="E616" t="s">
        <v>15</v>
      </c>
      <c r="F616" t="s">
        <v>16</v>
      </c>
    </row>
    <row r="617" spans="1:6">
      <c r="A617">
        <v>68</v>
      </c>
      <c r="B617" t="s">
        <v>73</v>
      </c>
      <c r="C617" t="str">
        <f t="shared" si="89"/>
        <v>C-MAX II</v>
      </c>
      <c r="D617" t="str">
        <f t="shared" si="90"/>
        <v>1.6 EcoBoost</v>
      </c>
      <c r="E617" t="s">
        <v>17</v>
      </c>
      <c r="F617" t="s">
        <v>70</v>
      </c>
    </row>
    <row r="618" spans="1:6">
      <c r="A618">
        <v>69</v>
      </c>
      <c r="B618" t="s">
        <v>73</v>
      </c>
      <c r="C618" t="str">
        <f t="shared" si="89"/>
        <v>C-MAX II</v>
      </c>
      <c r="D618" t="str">
        <f t="shared" si="90"/>
        <v>1.6 EcoBoost</v>
      </c>
      <c r="E618" t="s">
        <v>7</v>
      </c>
      <c r="F618" t="s">
        <v>8</v>
      </c>
    </row>
    <row r="619" spans="1:6">
      <c r="A619">
        <v>69</v>
      </c>
      <c r="B619" t="s">
        <v>73</v>
      </c>
      <c r="C619" t="str">
        <f t="shared" si="89"/>
        <v>C-MAX II</v>
      </c>
      <c r="D619" t="str">
        <f t="shared" si="90"/>
        <v>1.6 EcoBoost</v>
      </c>
      <c r="E619" t="s">
        <v>9</v>
      </c>
      <c r="F619" t="s">
        <v>82</v>
      </c>
    </row>
    <row r="620" spans="1:6">
      <c r="A620">
        <v>69</v>
      </c>
      <c r="B620" t="s">
        <v>73</v>
      </c>
      <c r="C620" t="str">
        <f t="shared" si="89"/>
        <v>C-MAX II</v>
      </c>
      <c r="D620" t="str">
        <f t="shared" si="90"/>
        <v>1.6 EcoBoost</v>
      </c>
      <c r="E620" t="s">
        <v>11</v>
      </c>
      <c r="F620">
        <v>4</v>
      </c>
    </row>
    <row r="621" spans="1:6">
      <c r="A621">
        <v>69</v>
      </c>
      <c r="B621" t="s">
        <v>73</v>
      </c>
      <c r="C621" t="str">
        <f t="shared" si="89"/>
        <v>C-MAX II</v>
      </c>
      <c r="D621" t="str">
        <f t="shared" si="90"/>
        <v>1.6 EcoBoost</v>
      </c>
      <c r="E621" t="s">
        <v>12</v>
      </c>
      <c r="F621">
        <v>4</v>
      </c>
    </row>
    <row r="622" spans="1:6">
      <c r="A622">
        <v>69</v>
      </c>
      <c r="B622" t="s">
        <v>73</v>
      </c>
      <c r="C622" t="str">
        <f t="shared" si="89"/>
        <v>C-MAX II</v>
      </c>
      <c r="D622" t="str">
        <f t="shared" si="90"/>
        <v>1.6 EcoBoost</v>
      </c>
      <c r="E622" t="s">
        <v>13</v>
      </c>
      <c r="F622" t="s">
        <v>14</v>
      </c>
    </row>
    <row r="623" spans="1:6">
      <c r="A623">
        <v>69</v>
      </c>
      <c r="B623" t="s">
        <v>73</v>
      </c>
      <c r="C623" t="str">
        <f t="shared" si="89"/>
        <v>C-MAX II</v>
      </c>
      <c r="D623" t="str">
        <f t="shared" si="90"/>
        <v>1.6 EcoBoost</v>
      </c>
      <c r="E623" t="s">
        <v>15</v>
      </c>
      <c r="F623" t="s">
        <v>16</v>
      </c>
    </row>
    <row r="624" spans="1:6">
      <c r="A624">
        <v>69</v>
      </c>
      <c r="B624" t="s">
        <v>73</v>
      </c>
      <c r="C624" t="str">
        <f t="shared" si="89"/>
        <v>C-MAX II</v>
      </c>
      <c r="D624" t="str">
        <f t="shared" si="90"/>
        <v>1.6 EcoBoost</v>
      </c>
      <c r="E624" t="s">
        <v>17</v>
      </c>
      <c r="F624" t="s">
        <v>70</v>
      </c>
    </row>
    <row r="625" spans="1:6">
      <c r="A625">
        <v>70</v>
      </c>
      <c r="B625" t="s">
        <v>73</v>
      </c>
      <c r="C625" t="str">
        <f t="shared" si="89"/>
        <v>C-MAX II</v>
      </c>
      <c r="D625" t="str">
        <f t="shared" ref="D625:D638" si="91">"1.6 TDCi"</f>
        <v>1.6 TDCi</v>
      </c>
      <c r="E625" t="s">
        <v>7</v>
      </c>
      <c r="F625" t="s">
        <v>62</v>
      </c>
    </row>
    <row r="626" spans="1:6">
      <c r="A626">
        <v>70</v>
      </c>
      <c r="B626" t="s">
        <v>73</v>
      </c>
      <c r="C626" t="str">
        <f t="shared" si="89"/>
        <v>C-MAX II</v>
      </c>
      <c r="D626" t="str">
        <f t="shared" si="91"/>
        <v>1.6 TDCi</v>
      </c>
      <c r="E626" t="s">
        <v>9</v>
      </c>
      <c r="F626" t="s">
        <v>83</v>
      </c>
    </row>
    <row r="627" spans="1:6">
      <c r="A627">
        <v>70</v>
      </c>
      <c r="B627" t="s">
        <v>73</v>
      </c>
      <c r="C627" t="str">
        <f t="shared" si="89"/>
        <v>C-MAX II</v>
      </c>
      <c r="D627" t="str">
        <f t="shared" si="91"/>
        <v>1.6 TDCi</v>
      </c>
      <c r="E627" t="s">
        <v>11</v>
      </c>
      <c r="F627">
        <v>4</v>
      </c>
    </row>
    <row r="628" spans="1:6">
      <c r="A628">
        <v>70</v>
      </c>
      <c r="B628" t="s">
        <v>73</v>
      </c>
      <c r="C628" t="str">
        <f t="shared" si="89"/>
        <v>C-MAX II</v>
      </c>
      <c r="D628" t="str">
        <f t="shared" si="91"/>
        <v>1.6 TDCi</v>
      </c>
      <c r="E628" t="s">
        <v>12</v>
      </c>
      <c r="F628">
        <v>2</v>
      </c>
    </row>
    <row r="629" spans="1:6">
      <c r="A629">
        <v>70</v>
      </c>
      <c r="B629" t="s">
        <v>73</v>
      </c>
      <c r="C629" t="str">
        <f t="shared" si="89"/>
        <v>C-MAX II</v>
      </c>
      <c r="D629" t="str">
        <f t="shared" si="91"/>
        <v>1.6 TDCi</v>
      </c>
      <c r="E629" t="s">
        <v>13</v>
      </c>
      <c r="F629" t="s">
        <v>62</v>
      </c>
    </row>
    <row r="630" spans="1:6">
      <c r="A630">
        <v>70</v>
      </c>
      <c r="B630" t="s">
        <v>73</v>
      </c>
      <c r="C630" t="str">
        <f t="shared" si="89"/>
        <v>C-MAX II</v>
      </c>
      <c r="D630" t="str">
        <f t="shared" si="91"/>
        <v>1.6 TDCi</v>
      </c>
      <c r="E630" t="s">
        <v>15</v>
      </c>
      <c r="F630" t="s">
        <v>16</v>
      </c>
    </row>
    <row r="631" spans="1:6">
      <c r="A631">
        <v>70</v>
      </c>
      <c r="B631" t="s">
        <v>73</v>
      </c>
      <c r="C631" t="str">
        <f t="shared" si="89"/>
        <v>C-MAX II</v>
      </c>
      <c r="D631" t="str">
        <f t="shared" si="91"/>
        <v>1.6 TDCi</v>
      </c>
      <c r="E631" t="s">
        <v>17</v>
      </c>
      <c r="F631" t="s">
        <v>70</v>
      </c>
    </row>
    <row r="632" spans="1:6">
      <c r="A632">
        <v>71</v>
      </c>
      <c r="B632" t="s">
        <v>73</v>
      </c>
      <c r="C632" t="str">
        <f t="shared" si="89"/>
        <v>C-MAX II</v>
      </c>
      <c r="D632" t="str">
        <f t="shared" si="91"/>
        <v>1.6 TDCi</v>
      </c>
      <c r="E632" t="s">
        <v>7</v>
      </c>
      <c r="F632" t="s">
        <v>62</v>
      </c>
    </row>
    <row r="633" spans="1:6">
      <c r="A633">
        <v>71</v>
      </c>
      <c r="B633" t="s">
        <v>73</v>
      </c>
      <c r="C633" t="str">
        <f t="shared" si="89"/>
        <v>C-MAX II</v>
      </c>
      <c r="D633" t="str">
        <f t="shared" si="91"/>
        <v>1.6 TDCi</v>
      </c>
      <c r="E633" t="s">
        <v>9</v>
      </c>
      <c r="F633" t="s">
        <v>84</v>
      </c>
    </row>
    <row r="634" spans="1:6">
      <c r="A634">
        <v>71</v>
      </c>
      <c r="B634" t="s">
        <v>73</v>
      </c>
      <c r="C634" t="str">
        <f t="shared" si="89"/>
        <v>C-MAX II</v>
      </c>
      <c r="D634" t="str">
        <f t="shared" si="91"/>
        <v>1.6 TDCi</v>
      </c>
      <c r="E634" t="s">
        <v>11</v>
      </c>
      <c r="F634">
        <v>4</v>
      </c>
    </row>
    <row r="635" spans="1:6">
      <c r="A635">
        <v>71</v>
      </c>
      <c r="B635" t="s">
        <v>73</v>
      </c>
      <c r="C635" t="str">
        <f t="shared" si="89"/>
        <v>C-MAX II</v>
      </c>
      <c r="D635" t="str">
        <f t="shared" si="91"/>
        <v>1.6 TDCi</v>
      </c>
      <c r="E635" t="s">
        <v>12</v>
      </c>
      <c r="F635">
        <v>2</v>
      </c>
    </row>
    <row r="636" spans="1:6">
      <c r="A636">
        <v>71</v>
      </c>
      <c r="B636" t="s">
        <v>73</v>
      </c>
      <c r="C636" t="str">
        <f t="shared" si="89"/>
        <v>C-MAX II</v>
      </c>
      <c r="D636" t="str">
        <f t="shared" si="91"/>
        <v>1.6 TDCi</v>
      </c>
      <c r="E636" t="s">
        <v>13</v>
      </c>
      <c r="F636" t="s">
        <v>62</v>
      </c>
    </row>
    <row r="637" spans="1:6">
      <c r="A637">
        <v>71</v>
      </c>
      <c r="B637" t="s">
        <v>73</v>
      </c>
      <c r="C637" t="str">
        <f t="shared" si="89"/>
        <v>C-MAX II</v>
      </c>
      <c r="D637" t="str">
        <f t="shared" si="91"/>
        <v>1.6 TDCi</v>
      </c>
      <c r="E637" t="s">
        <v>15</v>
      </c>
      <c r="F637" t="s">
        <v>16</v>
      </c>
    </row>
    <row r="638" spans="1:6">
      <c r="A638">
        <v>71</v>
      </c>
      <c r="B638" t="s">
        <v>73</v>
      </c>
      <c r="C638" t="str">
        <f t="shared" si="89"/>
        <v>C-MAX II</v>
      </c>
      <c r="D638" t="str">
        <f t="shared" si="91"/>
        <v>1.6 TDCi</v>
      </c>
      <c r="E638" t="s">
        <v>17</v>
      </c>
      <c r="F638" t="s">
        <v>70</v>
      </c>
    </row>
    <row r="639" spans="1:6">
      <c r="A639">
        <v>72</v>
      </c>
      <c r="B639" t="s">
        <v>73</v>
      </c>
      <c r="C639" t="str">
        <f t="shared" ref="C639:C680" si="92">"GRAND C-MAX"</f>
        <v>GRAND C-MAX</v>
      </c>
      <c r="D639" t="str">
        <f t="shared" ref="D639:D652" si="93">"1.6 Ti"</f>
        <v>1.6 Ti</v>
      </c>
      <c r="E639" t="s">
        <v>7</v>
      </c>
      <c r="F639" t="s">
        <v>8</v>
      </c>
    </row>
    <row r="640" spans="1:6">
      <c r="A640">
        <v>72</v>
      </c>
      <c r="B640" t="s">
        <v>73</v>
      </c>
      <c r="C640" t="str">
        <f t="shared" si="92"/>
        <v>GRAND C-MAX</v>
      </c>
      <c r="D640" t="str">
        <f t="shared" si="93"/>
        <v>1.6 Ti</v>
      </c>
      <c r="E640" t="s">
        <v>9</v>
      </c>
      <c r="F640" t="s">
        <v>79</v>
      </c>
    </row>
    <row r="641" spans="1:6">
      <c r="A641">
        <v>72</v>
      </c>
      <c r="B641" t="s">
        <v>73</v>
      </c>
      <c r="C641" t="str">
        <f t="shared" si="92"/>
        <v>GRAND C-MAX</v>
      </c>
      <c r="D641" t="str">
        <f t="shared" si="93"/>
        <v>1.6 Ti</v>
      </c>
      <c r="E641" t="s">
        <v>11</v>
      </c>
      <c r="F641">
        <v>4</v>
      </c>
    </row>
    <row r="642" spans="1:6">
      <c r="A642">
        <v>72</v>
      </c>
      <c r="B642" t="s">
        <v>73</v>
      </c>
      <c r="C642" t="str">
        <f t="shared" si="92"/>
        <v>GRAND C-MAX</v>
      </c>
      <c r="D642" t="str">
        <f t="shared" si="93"/>
        <v>1.6 Ti</v>
      </c>
      <c r="E642" t="s">
        <v>12</v>
      </c>
      <c r="F642">
        <v>4</v>
      </c>
    </row>
    <row r="643" spans="1:6">
      <c r="A643">
        <v>72</v>
      </c>
      <c r="B643" t="s">
        <v>73</v>
      </c>
      <c r="C643" t="str">
        <f t="shared" si="92"/>
        <v>GRAND C-MAX</v>
      </c>
      <c r="D643" t="str">
        <f t="shared" si="93"/>
        <v>1.6 Ti</v>
      </c>
      <c r="E643" t="s">
        <v>13</v>
      </c>
      <c r="F643" t="s">
        <v>14</v>
      </c>
    </row>
    <row r="644" spans="1:6">
      <c r="A644">
        <v>72</v>
      </c>
      <c r="B644" t="s">
        <v>73</v>
      </c>
      <c r="C644" t="str">
        <f t="shared" si="92"/>
        <v>GRAND C-MAX</v>
      </c>
      <c r="D644" t="str">
        <f t="shared" si="93"/>
        <v>1.6 Ti</v>
      </c>
      <c r="E644" t="s">
        <v>15</v>
      </c>
      <c r="F644" t="s">
        <v>16</v>
      </c>
    </row>
    <row r="645" spans="1:6">
      <c r="A645">
        <v>72</v>
      </c>
      <c r="B645" t="s">
        <v>73</v>
      </c>
      <c r="C645" t="str">
        <f t="shared" si="92"/>
        <v>GRAND C-MAX</v>
      </c>
      <c r="D645" t="str">
        <f t="shared" si="93"/>
        <v>1.6 Ti</v>
      </c>
      <c r="E645" t="s">
        <v>17</v>
      </c>
      <c r="F645" t="s">
        <v>18</v>
      </c>
    </row>
    <row r="646" spans="1:6">
      <c r="A646">
        <v>73</v>
      </c>
      <c r="B646" t="s">
        <v>73</v>
      </c>
      <c r="C646" t="str">
        <f t="shared" si="92"/>
        <v>GRAND C-MAX</v>
      </c>
      <c r="D646" t="str">
        <f t="shared" si="93"/>
        <v>1.6 Ti</v>
      </c>
      <c r="E646" t="s">
        <v>7</v>
      </c>
      <c r="F646" t="s">
        <v>8</v>
      </c>
    </row>
    <row r="647" spans="1:6">
      <c r="A647">
        <v>73</v>
      </c>
      <c r="B647" t="s">
        <v>73</v>
      </c>
      <c r="C647" t="str">
        <f t="shared" si="92"/>
        <v>GRAND C-MAX</v>
      </c>
      <c r="D647" t="str">
        <f t="shared" si="93"/>
        <v>1.6 Ti</v>
      </c>
      <c r="E647" t="s">
        <v>9</v>
      </c>
      <c r="F647" t="s">
        <v>74</v>
      </c>
    </row>
    <row r="648" spans="1:6">
      <c r="A648">
        <v>73</v>
      </c>
      <c r="B648" t="s">
        <v>73</v>
      </c>
      <c r="C648" t="str">
        <f t="shared" si="92"/>
        <v>GRAND C-MAX</v>
      </c>
      <c r="D648" t="str">
        <f t="shared" si="93"/>
        <v>1.6 Ti</v>
      </c>
      <c r="E648" t="s">
        <v>11</v>
      </c>
      <c r="F648">
        <v>4</v>
      </c>
    </row>
    <row r="649" spans="1:6">
      <c r="A649">
        <v>73</v>
      </c>
      <c r="B649" t="s">
        <v>73</v>
      </c>
      <c r="C649" t="str">
        <f t="shared" si="92"/>
        <v>GRAND C-MAX</v>
      </c>
      <c r="D649" t="str">
        <f t="shared" si="93"/>
        <v>1.6 Ti</v>
      </c>
      <c r="E649" t="s">
        <v>12</v>
      </c>
      <c r="F649">
        <v>4</v>
      </c>
    </row>
    <row r="650" spans="1:6">
      <c r="A650">
        <v>73</v>
      </c>
      <c r="B650" t="s">
        <v>73</v>
      </c>
      <c r="C650" t="str">
        <f t="shared" si="92"/>
        <v>GRAND C-MAX</v>
      </c>
      <c r="D650" t="str">
        <f t="shared" si="93"/>
        <v>1.6 Ti</v>
      </c>
      <c r="E650" t="s">
        <v>13</v>
      </c>
      <c r="F650" t="s">
        <v>14</v>
      </c>
    </row>
    <row r="651" spans="1:6">
      <c r="A651">
        <v>73</v>
      </c>
      <c r="B651" t="s">
        <v>73</v>
      </c>
      <c r="C651" t="str">
        <f t="shared" si="92"/>
        <v>GRAND C-MAX</v>
      </c>
      <c r="D651" t="str">
        <f t="shared" si="93"/>
        <v>1.6 Ti</v>
      </c>
      <c r="E651" t="s">
        <v>15</v>
      </c>
      <c r="F651" t="s">
        <v>16</v>
      </c>
    </row>
    <row r="652" spans="1:6">
      <c r="A652">
        <v>73</v>
      </c>
      <c r="B652" t="s">
        <v>73</v>
      </c>
      <c r="C652" t="str">
        <f t="shared" si="92"/>
        <v>GRAND C-MAX</v>
      </c>
      <c r="D652" t="str">
        <f t="shared" si="93"/>
        <v>1.6 Ti</v>
      </c>
      <c r="E652" t="s">
        <v>17</v>
      </c>
      <c r="F652" t="s">
        <v>18</v>
      </c>
    </row>
    <row r="653" spans="1:6">
      <c r="A653">
        <v>74</v>
      </c>
      <c r="B653" t="s">
        <v>73</v>
      </c>
      <c r="C653" t="str">
        <f t="shared" si="92"/>
        <v>GRAND C-MAX</v>
      </c>
      <c r="D653" t="str">
        <f t="shared" ref="D653:D666" si="94">"1.6 EcoBoost"</f>
        <v>1.6 EcoBoost</v>
      </c>
      <c r="E653" t="s">
        <v>7</v>
      </c>
      <c r="F653" t="s">
        <v>8</v>
      </c>
    </row>
    <row r="654" spans="1:6">
      <c r="A654">
        <v>74</v>
      </c>
      <c r="B654" t="s">
        <v>73</v>
      </c>
      <c r="C654" t="str">
        <f t="shared" si="92"/>
        <v>GRAND C-MAX</v>
      </c>
      <c r="D654" t="str">
        <f t="shared" si="94"/>
        <v>1.6 EcoBoost</v>
      </c>
      <c r="E654" t="s">
        <v>9</v>
      </c>
      <c r="F654" t="s">
        <v>81</v>
      </c>
    </row>
    <row r="655" spans="1:6">
      <c r="A655">
        <v>74</v>
      </c>
      <c r="B655" t="s">
        <v>73</v>
      </c>
      <c r="C655" t="str">
        <f t="shared" si="92"/>
        <v>GRAND C-MAX</v>
      </c>
      <c r="D655" t="str">
        <f t="shared" si="94"/>
        <v>1.6 EcoBoost</v>
      </c>
      <c r="E655" t="s">
        <v>11</v>
      </c>
      <c r="F655">
        <v>4</v>
      </c>
    </row>
    <row r="656" spans="1:6">
      <c r="A656">
        <v>74</v>
      </c>
      <c r="B656" t="s">
        <v>73</v>
      </c>
      <c r="C656" t="str">
        <f t="shared" si="92"/>
        <v>GRAND C-MAX</v>
      </c>
      <c r="D656" t="str">
        <f t="shared" si="94"/>
        <v>1.6 EcoBoost</v>
      </c>
      <c r="E656" t="s">
        <v>12</v>
      </c>
      <c r="F656">
        <v>4</v>
      </c>
    </row>
    <row r="657" spans="1:6">
      <c r="A657">
        <v>74</v>
      </c>
      <c r="B657" t="s">
        <v>73</v>
      </c>
      <c r="C657" t="str">
        <f t="shared" si="92"/>
        <v>GRAND C-MAX</v>
      </c>
      <c r="D657" t="str">
        <f t="shared" si="94"/>
        <v>1.6 EcoBoost</v>
      </c>
      <c r="E657" t="s">
        <v>13</v>
      </c>
      <c r="F657" t="s">
        <v>14</v>
      </c>
    </row>
    <row r="658" spans="1:6">
      <c r="A658">
        <v>74</v>
      </c>
      <c r="B658" t="s">
        <v>73</v>
      </c>
      <c r="C658" t="str">
        <f t="shared" si="92"/>
        <v>GRAND C-MAX</v>
      </c>
      <c r="D658" t="str">
        <f t="shared" si="94"/>
        <v>1.6 EcoBoost</v>
      </c>
      <c r="E658" t="s">
        <v>15</v>
      </c>
      <c r="F658" t="s">
        <v>16</v>
      </c>
    </row>
    <row r="659" spans="1:6">
      <c r="A659">
        <v>74</v>
      </c>
      <c r="B659" t="s">
        <v>73</v>
      </c>
      <c r="C659" t="str">
        <f t="shared" si="92"/>
        <v>GRAND C-MAX</v>
      </c>
      <c r="D659" t="str">
        <f t="shared" si="94"/>
        <v>1.6 EcoBoost</v>
      </c>
      <c r="E659" t="s">
        <v>17</v>
      </c>
      <c r="F659" t="s">
        <v>70</v>
      </c>
    </row>
    <row r="660" spans="1:6">
      <c r="A660">
        <v>75</v>
      </c>
      <c r="B660" t="s">
        <v>73</v>
      </c>
      <c r="C660" t="str">
        <f t="shared" si="92"/>
        <v>GRAND C-MAX</v>
      </c>
      <c r="D660" t="str">
        <f t="shared" si="94"/>
        <v>1.6 EcoBoost</v>
      </c>
      <c r="E660" t="s">
        <v>7</v>
      </c>
      <c r="F660" t="s">
        <v>8</v>
      </c>
    </row>
    <row r="661" spans="1:6">
      <c r="A661">
        <v>75</v>
      </c>
      <c r="B661" t="s">
        <v>73</v>
      </c>
      <c r="C661" t="str">
        <f t="shared" si="92"/>
        <v>GRAND C-MAX</v>
      </c>
      <c r="D661" t="str">
        <f t="shared" si="94"/>
        <v>1.6 EcoBoost</v>
      </c>
      <c r="E661" t="s">
        <v>9</v>
      </c>
      <c r="F661" t="s">
        <v>82</v>
      </c>
    </row>
    <row r="662" spans="1:6">
      <c r="A662">
        <v>75</v>
      </c>
      <c r="B662" t="s">
        <v>73</v>
      </c>
      <c r="C662" t="str">
        <f t="shared" si="92"/>
        <v>GRAND C-MAX</v>
      </c>
      <c r="D662" t="str">
        <f t="shared" si="94"/>
        <v>1.6 EcoBoost</v>
      </c>
      <c r="E662" t="s">
        <v>11</v>
      </c>
      <c r="F662">
        <v>4</v>
      </c>
    </row>
    <row r="663" spans="1:6">
      <c r="A663">
        <v>75</v>
      </c>
      <c r="B663" t="s">
        <v>73</v>
      </c>
      <c r="C663" t="str">
        <f t="shared" si="92"/>
        <v>GRAND C-MAX</v>
      </c>
      <c r="D663" t="str">
        <f t="shared" si="94"/>
        <v>1.6 EcoBoost</v>
      </c>
      <c r="E663" t="s">
        <v>12</v>
      </c>
      <c r="F663">
        <v>4</v>
      </c>
    </row>
    <row r="664" spans="1:6">
      <c r="A664">
        <v>75</v>
      </c>
      <c r="B664" t="s">
        <v>73</v>
      </c>
      <c r="C664" t="str">
        <f t="shared" si="92"/>
        <v>GRAND C-MAX</v>
      </c>
      <c r="D664" t="str">
        <f t="shared" si="94"/>
        <v>1.6 EcoBoost</v>
      </c>
      <c r="E664" t="s">
        <v>13</v>
      </c>
      <c r="F664" t="s">
        <v>14</v>
      </c>
    </row>
    <row r="665" spans="1:6">
      <c r="A665">
        <v>75</v>
      </c>
      <c r="B665" t="s">
        <v>73</v>
      </c>
      <c r="C665" t="str">
        <f t="shared" si="92"/>
        <v>GRAND C-MAX</v>
      </c>
      <c r="D665" t="str">
        <f t="shared" si="94"/>
        <v>1.6 EcoBoost</v>
      </c>
      <c r="E665" t="s">
        <v>15</v>
      </c>
      <c r="F665" t="s">
        <v>16</v>
      </c>
    </row>
    <row r="666" spans="1:6">
      <c r="A666">
        <v>75</v>
      </c>
      <c r="B666" t="s">
        <v>73</v>
      </c>
      <c r="C666" t="str">
        <f t="shared" si="92"/>
        <v>GRAND C-MAX</v>
      </c>
      <c r="D666" t="str">
        <f t="shared" si="94"/>
        <v>1.6 EcoBoost</v>
      </c>
      <c r="E666" t="s">
        <v>17</v>
      </c>
      <c r="F666" t="s">
        <v>70</v>
      </c>
    </row>
    <row r="667" spans="1:6">
      <c r="A667">
        <v>76</v>
      </c>
      <c r="B667" t="s">
        <v>73</v>
      </c>
      <c r="C667" t="str">
        <f t="shared" si="92"/>
        <v>GRAND C-MAX</v>
      </c>
      <c r="D667" t="str">
        <f t="shared" ref="D667:D680" si="95">"1.6 TDCi"</f>
        <v>1.6 TDCi</v>
      </c>
      <c r="E667" t="s">
        <v>7</v>
      </c>
      <c r="F667" t="s">
        <v>62</v>
      </c>
    </row>
    <row r="668" spans="1:6">
      <c r="A668">
        <v>76</v>
      </c>
      <c r="B668" t="s">
        <v>73</v>
      </c>
      <c r="C668" t="str">
        <f t="shared" si="92"/>
        <v>GRAND C-MAX</v>
      </c>
      <c r="D668" t="str">
        <f t="shared" si="95"/>
        <v>1.6 TDCi</v>
      </c>
      <c r="E668" t="s">
        <v>9</v>
      </c>
      <c r="F668" t="s">
        <v>83</v>
      </c>
    </row>
    <row r="669" spans="1:6">
      <c r="A669">
        <v>76</v>
      </c>
      <c r="B669" t="s">
        <v>73</v>
      </c>
      <c r="C669" t="str">
        <f t="shared" si="92"/>
        <v>GRAND C-MAX</v>
      </c>
      <c r="D669" t="str">
        <f t="shared" si="95"/>
        <v>1.6 TDCi</v>
      </c>
      <c r="E669" t="s">
        <v>11</v>
      </c>
      <c r="F669">
        <v>4</v>
      </c>
    </row>
    <row r="670" spans="1:6">
      <c r="A670">
        <v>76</v>
      </c>
      <c r="B670" t="s">
        <v>73</v>
      </c>
      <c r="C670" t="str">
        <f t="shared" si="92"/>
        <v>GRAND C-MAX</v>
      </c>
      <c r="D670" t="str">
        <f t="shared" si="95"/>
        <v>1.6 TDCi</v>
      </c>
      <c r="E670" t="s">
        <v>12</v>
      </c>
      <c r="F670">
        <v>2</v>
      </c>
    </row>
    <row r="671" spans="1:6">
      <c r="A671">
        <v>76</v>
      </c>
      <c r="B671" t="s">
        <v>73</v>
      </c>
      <c r="C671" t="str">
        <f t="shared" si="92"/>
        <v>GRAND C-MAX</v>
      </c>
      <c r="D671" t="str">
        <f t="shared" si="95"/>
        <v>1.6 TDCi</v>
      </c>
      <c r="E671" t="s">
        <v>13</v>
      </c>
      <c r="F671" t="s">
        <v>62</v>
      </c>
    </row>
    <row r="672" spans="1:6">
      <c r="A672">
        <v>76</v>
      </c>
      <c r="B672" t="s">
        <v>73</v>
      </c>
      <c r="C672" t="str">
        <f t="shared" si="92"/>
        <v>GRAND C-MAX</v>
      </c>
      <c r="D672" t="str">
        <f t="shared" si="95"/>
        <v>1.6 TDCi</v>
      </c>
      <c r="E672" t="s">
        <v>15</v>
      </c>
      <c r="F672" t="s">
        <v>16</v>
      </c>
    </row>
    <row r="673" spans="1:6">
      <c r="A673">
        <v>76</v>
      </c>
      <c r="B673" t="s">
        <v>73</v>
      </c>
      <c r="C673" t="str">
        <f t="shared" si="92"/>
        <v>GRAND C-MAX</v>
      </c>
      <c r="D673" t="str">
        <f t="shared" si="95"/>
        <v>1.6 TDCi</v>
      </c>
      <c r="E673" t="s">
        <v>17</v>
      </c>
      <c r="F673" t="s">
        <v>70</v>
      </c>
    </row>
    <row r="674" spans="1:6">
      <c r="A674">
        <v>77</v>
      </c>
      <c r="B674" t="s">
        <v>73</v>
      </c>
      <c r="C674" t="str">
        <f t="shared" si="92"/>
        <v>GRAND C-MAX</v>
      </c>
      <c r="D674" t="str">
        <f t="shared" si="95"/>
        <v>1.6 TDCi</v>
      </c>
      <c r="E674" t="s">
        <v>7</v>
      </c>
      <c r="F674" t="s">
        <v>62</v>
      </c>
    </row>
    <row r="675" spans="1:6">
      <c r="A675">
        <v>77</v>
      </c>
      <c r="B675" t="s">
        <v>73</v>
      </c>
      <c r="C675" t="str">
        <f t="shared" si="92"/>
        <v>GRAND C-MAX</v>
      </c>
      <c r="D675" t="str">
        <f t="shared" si="95"/>
        <v>1.6 TDCi</v>
      </c>
      <c r="E675" t="s">
        <v>9</v>
      </c>
      <c r="F675" t="s">
        <v>84</v>
      </c>
    </row>
    <row r="676" spans="1:6">
      <c r="A676">
        <v>77</v>
      </c>
      <c r="B676" t="s">
        <v>73</v>
      </c>
      <c r="C676" t="str">
        <f t="shared" si="92"/>
        <v>GRAND C-MAX</v>
      </c>
      <c r="D676" t="str">
        <f t="shared" si="95"/>
        <v>1.6 TDCi</v>
      </c>
      <c r="E676" t="s">
        <v>11</v>
      </c>
      <c r="F676">
        <v>4</v>
      </c>
    </row>
    <row r="677" spans="1:6">
      <c r="A677">
        <v>77</v>
      </c>
      <c r="B677" t="s">
        <v>73</v>
      </c>
      <c r="C677" t="str">
        <f t="shared" si="92"/>
        <v>GRAND C-MAX</v>
      </c>
      <c r="D677" t="str">
        <f t="shared" si="95"/>
        <v>1.6 TDCi</v>
      </c>
      <c r="E677" t="s">
        <v>12</v>
      </c>
      <c r="F677">
        <v>2</v>
      </c>
    </row>
    <row r="678" spans="1:6">
      <c r="A678">
        <v>77</v>
      </c>
      <c r="B678" t="s">
        <v>73</v>
      </c>
      <c r="C678" t="str">
        <f t="shared" si="92"/>
        <v>GRAND C-MAX</v>
      </c>
      <c r="D678" t="str">
        <f t="shared" si="95"/>
        <v>1.6 TDCi</v>
      </c>
      <c r="E678" t="s">
        <v>13</v>
      </c>
      <c r="F678" t="s">
        <v>62</v>
      </c>
    </row>
    <row r="679" spans="1:6">
      <c r="A679">
        <v>77</v>
      </c>
      <c r="B679" t="s">
        <v>73</v>
      </c>
      <c r="C679" t="str">
        <f t="shared" si="92"/>
        <v>GRAND C-MAX</v>
      </c>
      <c r="D679" t="str">
        <f t="shared" si="95"/>
        <v>1.6 TDCi</v>
      </c>
      <c r="E679" t="s">
        <v>15</v>
      </c>
      <c r="F679" t="s">
        <v>16</v>
      </c>
    </row>
    <row r="680" spans="1:6">
      <c r="A680">
        <v>77</v>
      </c>
      <c r="B680" t="s">
        <v>73</v>
      </c>
      <c r="C680" t="str">
        <f t="shared" si="92"/>
        <v>GRAND C-MAX</v>
      </c>
      <c r="D680" t="str">
        <f t="shared" si="95"/>
        <v>1.6 TDCi</v>
      </c>
      <c r="E680" t="s">
        <v>17</v>
      </c>
      <c r="F680" t="s">
        <v>70</v>
      </c>
    </row>
    <row r="681" spans="1:6">
      <c r="A681">
        <v>78</v>
      </c>
      <c r="B681" t="s">
        <v>85</v>
      </c>
      <c r="C681" t="str">
        <f t="shared" ref="C681:C687" si="96">"TF"</f>
        <v>TF</v>
      </c>
      <c r="D681" t="str">
        <f t="shared" ref="D681:D687" si="97">"1800"</f>
        <v>1800</v>
      </c>
      <c r="E681" t="s">
        <v>7</v>
      </c>
      <c r="F681" t="s">
        <v>8</v>
      </c>
    </row>
    <row r="682" spans="1:6">
      <c r="A682">
        <v>78</v>
      </c>
      <c r="B682" t="s">
        <v>85</v>
      </c>
      <c r="C682" t="str">
        <f t="shared" si="96"/>
        <v>TF</v>
      </c>
      <c r="D682" t="str">
        <f t="shared" si="97"/>
        <v>1800</v>
      </c>
      <c r="E682" t="s">
        <v>9</v>
      </c>
      <c r="F682" t="s">
        <v>86</v>
      </c>
    </row>
    <row r="683" spans="1:6">
      <c r="A683">
        <v>78</v>
      </c>
      <c r="B683" t="s">
        <v>85</v>
      </c>
      <c r="C683" t="str">
        <f t="shared" si="96"/>
        <v>TF</v>
      </c>
      <c r="D683" t="str">
        <f t="shared" si="97"/>
        <v>1800</v>
      </c>
      <c r="E683" t="s">
        <v>11</v>
      </c>
      <c r="F683">
        <v>4</v>
      </c>
    </row>
    <row r="684" spans="1:6">
      <c r="A684">
        <v>78</v>
      </c>
      <c r="B684" t="s">
        <v>85</v>
      </c>
      <c r="C684" t="str">
        <f t="shared" si="96"/>
        <v>TF</v>
      </c>
      <c r="D684" t="str">
        <f t="shared" si="97"/>
        <v>1800</v>
      </c>
      <c r="E684" t="s">
        <v>12</v>
      </c>
      <c r="F684">
        <v>4</v>
      </c>
    </row>
    <row r="685" spans="1:6">
      <c r="A685">
        <v>78</v>
      </c>
      <c r="B685" t="s">
        <v>85</v>
      </c>
      <c r="C685" t="str">
        <f t="shared" si="96"/>
        <v>TF</v>
      </c>
      <c r="D685" t="str">
        <f t="shared" si="97"/>
        <v>1800</v>
      </c>
      <c r="E685" t="s">
        <v>13</v>
      </c>
      <c r="F685" t="s">
        <v>14</v>
      </c>
    </row>
    <row r="686" spans="1:6">
      <c r="A686">
        <v>78</v>
      </c>
      <c r="B686" t="s">
        <v>85</v>
      </c>
      <c r="C686" t="str">
        <f t="shared" si="96"/>
        <v>TF</v>
      </c>
      <c r="D686" t="str">
        <f t="shared" si="97"/>
        <v>1800</v>
      </c>
      <c r="E686" t="s">
        <v>15</v>
      </c>
      <c r="F686" t="s">
        <v>29</v>
      </c>
    </row>
    <row r="687" spans="1:6">
      <c r="A687">
        <v>78</v>
      </c>
      <c r="B687" t="s">
        <v>85</v>
      </c>
      <c r="C687" t="str">
        <f t="shared" si="96"/>
        <v>TF</v>
      </c>
      <c r="D687" t="str">
        <f t="shared" si="97"/>
        <v>1800</v>
      </c>
      <c r="E687" t="s">
        <v>17</v>
      </c>
      <c r="F687" t="s">
        <v>18</v>
      </c>
    </row>
    <row r="688" spans="1:6">
      <c r="A688">
        <v>79</v>
      </c>
      <c r="B688" t="s">
        <v>87</v>
      </c>
      <c r="C688" t="str">
        <f t="shared" ref="C688:C694" si="98">"9-5 (YS3G)"</f>
        <v>9-5 (YS3G)</v>
      </c>
      <c r="D688" t="str">
        <f t="shared" ref="D688:D694" si="99">"2.0 TTiD XWD"</f>
        <v>2.0 TTiD XWD</v>
      </c>
      <c r="E688" t="s">
        <v>7</v>
      </c>
      <c r="F688" t="s">
        <v>62</v>
      </c>
    </row>
    <row r="689" spans="1:6">
      <c r="A689">
        <v>79</v>
      </c>
      <c r="B689" t="s">
        <v>87</v>
      </c>
      <c r="C689" t="str">
        <f t="shared" si="98"/>
        <v>9-5 (YS3G)</v>
      </c>
      <c r="D689" t="str">
        <f t="shared" si="99"/>
        <v>2.0 TTiD XWD</v>
      </c>
      <c r="E689" t="s">
        <v>9</v>
      </c>
      <c r="F689" t="s">
        <v>88</v>
      </c>
    </row>
    <row r="690" spans="1:6">
      <c r="A690">
        <v>79</v>
      </c>
      <c r="B690" t="s">
        <v>87</v>
      </c>
      <c r="C690" t="str">
        <f t="shared" si="98"/>
        <v>9-5 (YS3G)</v>
      </c>
      <c r="D690" t="str">
        <f t="shared" si="99"/>
        <v>2.0 TTiD XWD</v>
      </c>
      <c r="E690" t="s">
        <v>11</v>
      </c>
      <c r="F690">
        <v>4</v>
      </c>
    </row>
    <row r="691" spans="1:6">
      <c r="A691">
        <v>79</v>
      </c>
      <c r="B691" t="s">
        <v>87</v>
      </c>
      <c r="C691" t="str">
        <f t="shared" si="98"/>
        <v>9-5 (YS3G)</v>
      </c>
      <c r="D691" t="str">
        <f t="shared" si="99"/>
        <v>2.0 TTiD XWD</v>
      </c>
      <c r="E691" t="s">
        <v>12</v>
      </c>
      <c r="F691">
        <v>4</v>
      </c>
    </row>
    <row r="692" spans="1:6">
      <c r="A692">
        <v>79</v>
      </c>
      <c r="B692" t="s">
        <v>87</v>
      </c>
      <c r="C692" t="str">
        <f t="shared" si="98"/>
        <v>9-5 (YS3G)</v>
      </c>
      <c r="D692" t="str">
        <f t="shared" si="99"/>
        <v>2.0 TTiD XWD</v>
      </c>
      <c r="E692" t="s">
        <v>13</v>
      </c>
      <c r="F692" t="s">
        <v>62</v>
      </c>
    </row>
    <row r="693" spans="1:6">
      <c r="A693">
        <v>79</v>
      </c>
      <c r="B693" t="s">
        <v>87</v>
      </c>
      <c r="C693" t="str">
        <f t="shared" si="98"/>
        <v>9-5 (YS3G)</v>
      </c>
      <c r="D693" t="str">
        <f t="shared" si="99"/>
        <v>2.0 TTiD XWD</v>
      </c>
      <c r="E693" t="s">
        <v>15</v>
      </c>
      <c r="F693" t="s">
        <v>58</v>
      </c>
    </row>
    <row r="694" spans="1:6">
      <c r="A694">
        <v>79</v>
      </c>
      <c r="B694" t="s">
        <v>87</v>
      </c>
      <c r="C694" t="str">
        <f t="shared" si="98"/>
        <v>9-5 (YS3G)</v>
      </c>
      <c r="D694" t="str">
        <f t="shared" si="99"/>
        <v>2.0 TTiD XWD</v>
      </c>
      <c r="E694" t="s">
        <v>17</v>
      </c>
      <c r="F694" t="s">
        <v>70</v>
      </c>
    </row>
    <row r="695" spans="1:6">
      <c r="A695">
        <v>80</v>
      </c>
      <c r="B695" t="s">
        <v>89</v>
      </c>
      <c r="C695" t="str">
        <f t="shared" ref="C695:C701" si="100">"750"</f>
        <v>750</v>
      </c>
      <c r="D695" t="str">
        <f t="shared" ref="D695:D701" si="101">"CORSA"</f>
        <v>CORSA</v>
      </c>
      <c r="E695" t="s">
        <v>7</v>
      </c>
      <c r="F695" t="s">
        <v>8</v>
      </c>
    </row>
    <row r="696" spans="1:6">
      <c r="A696">
        <v>80</v>
      </c>
      <c r="B696" t="s">
        <v>89</v>
      </c>
      <c r="C696" t="str">
        <f t="shared" si="100"/>
        <v>750</v>
      </c>
      <c r="D696" t="str">
        <f t="shared" si="101"/>
        <v>CORSA</v>
      </c>
      <c r="E696" t="s">
        <v>9</v>
      </c>
      <c r="F696" t="s">
        <v>90</v>
      </c>
    </row>
    <row r="697" spans="1:6">
      <c r="A697">
        <v>80</v>
      </c>
      <c r="B697" t="s">
        <v>89</v>
      </c>
      <c r="C697" t="str">
        <f t="shared" si="100"/>
        <v>750</v>
      </c>
      <c r="D697" t="str">
        <f t="shared" si="101"/>
        <v>CORSA</v>
      </c>
      <c r="E697" t="s">
        <v>11</v>
      </c>
      <c r="F697">
        <v>4</v>
      </c>
    </row>
    <row r="698" spans="1:6">
      <c r="A698">
        <v>80</v>
      </c>
      <c r="B698" t="s">
        <v>89</v>
      </c>
      <c r="C698" t="str">
        <f t="shared" si="100"/>
        <v>750</v>
      </c>
      <c r="D698" t="str">
        <f t="shared" si="101"/>
        <v>CORSA</v>
      </c>
      <c r="E698" t="s">
        <v>12</v>
      </c>
      <c r="F698">
        <v>2</v>
      </c>
    </row>
    <row r="699" spans="1:6">
      <c r="A699">
        <v>80</v>
      </c>
      <c r="B699" t="s">
        <v>89</v>
      </c>
      <c r="C699" t="str">
        <f t="shared" si="100"/>
        <v>750</v>
      </c>
      <c r="D699" t="str">
        <f t="shared" si="101"/>
        <v>CORSA</v>
      </c>
      <c r="E699" t="s">
        <v>13</v>
      </c>
      <c r="F699" t="s">
        <v>14</v>
      </c>
    </row>
    <row r="700" spans="1:6">
      <c r="A700">
        <v>80</v>
      </c>
      <c r="B700" t="s">
        <v>89</v>
      </c>
      <c r="C700" t="str">
        <f t="shared" si="100"/>
        <v>750</v>
      </c>
      <c r="D700" t="str">
        <f t="shared" si="101"/>
        <v>CORSA</v>
      </c>
      <c r="E700" t="s">
        <v>15</v>
      </c>
      <c r="F700" t="s">
        <v>29</v>
      </c>
    </row>
    <row r="701" spans="1:6">
      <c r="A701">
        <v>80</v>
      </c>
      <c r="B701" t="s">
        <v>89</v>
      </c>
      <c r="C701" t="str">
        <f t="shared" si="100"/>
        <v>750</v>
      </c>
      <c r="D701" t="str">
        <f t="shared" si="101"/>
        <v>CORSA</v>
      </c>
      <c r="E701" t="s">
        <v>17</v>
      </c>
      <c r="F701" t="s">
        <v>18</v>
      </c>
    </row>
    <row r="702" spans="1:6">
      <c r="A702">
        <v>81</v>
      </c>
      <c r="B702" t="s">
        <v>77</v>
      </c>
      <c r="C702" t="str">
        <f t="shared" ref="C702:C733" si="102">"ALFASUD Sprint (902.A)"</f>
        <v>ALFASUD Sprint (902.A)</v>
      </c>
      <c r="D702" t="str">
        <f t="shared" ref="D702:D710" si="103">"1.3 (902.A0)"</f>
        <v>1.3 (902.A0)</v>
      </c>
      <c r="E702" t="s">
        <v>7</v>
      </c>
      <c r="F702" t="s">
        <v>8</v>
      </c>
    </row>
    <row r="703" spans="1:6">
      <c r="A703">
        <v>81</v>
      </c>
      <c r="B703" t="s">
        <v>77</v>
      </c>
      <c r="C703" t="str">
        <f t="shared" si="102"/>
        <v>ALFASUD Sprint (902.A)</v>
      </c>
      <c r="D703" t="str">
        <f t="shared" si="103"/>
        <v>1.3 (902.A0)</v>
      </c>
      <c r="E703" t="s">
        <v>9</v>
      </c>
      <c r="F703" t="s">
        <v>91</v>
      </c>
    </row>
    <row r="704" spans="1:6">
      <c r="A704">
        <v>81</v>
      </c>
      <c r="B704" t="s">
        <v>77</v>
      </c>
      <c r="C704" t="str">
        <f t="shared" si="102"/>
        <v>ALFASUD Sprint (902.A)</v>
      </c>
      <c r="D704" t="str">
        <f t="shared" si="103"/>
        <v>1.3 (902.A0)</v>
      </c>
      <c r="E704" t="s">
        <v>11</v>
      </c>
      <c r="F704">
        <v>4</v>
      </c>
    </row>
    <row r="705" spans="1:6">
      <c r="A705">
        <v>81</v>
      </c>
      <c r="B705" t="s">
        <v>77</v>
      </c>
      <c r="C705" t="str">
        <f t="shared" si="102"/>
        <v>ALFASUD Sprint (902.A)</v>
      </c>
      <c r="D705" t="str">
        <f t="shared" si="103"/>
        <v>1.3 (902.A0)</v>
      </c>
      <c r="E705" t="s">
        <v>12</v>
      </c>
      <c r="F705">
        <v>2</v>
      </c>
    </row>
    <row r="706" spans="1:6">
      <c r="A706">
        <v>81</v>
      </c>
      <c r="B706" t="s">
        <v>77</v>
      </c>
      <c r="C706" t="str">
        <f t="shared" si="102"/>
        <v>ALFASUD Sprint (902.A)</v>
      </c>
      <c r="D706" t="str">
        <f t="shared" si="103"/>
        <v>1.3 (902.A0)</v>
      </c>
      <c r="E706" t="s">
        <v>23</v>
      </c>
      <c r="F706" t="s">
        <v>24</v>
      </c>
    </row>
    <row r="707" spans="1:6">
      <c r="A707">
        <v>81</v>
      </c>
      <c r="B707" t="s">
        <v>77</v>
      </c>
      <c r="C707" t="str">
        <f t="shared" si="102"/>
        <v>ALFASUD Sprint (902.A)</v>
      </c>
      <c r="D707" t="str">
        <f t="shared" si="103"/>
        <v>1.3 (902.A0)</v>
      </c>
      <c r="E707" t="s">
        <v>25</v>
      </c>
      <c r="F707" t="s">
        <v>26</v>
      </c>
    </row>
    <row r="708" spans="1:6">
      <c r="A708">
        <v>81</v>
      </c>
      <c r="B708" t="s">
        <v>77</v>
      </c>
      <c r="C708" t="str">
        <f t="shared" si="102"/>
        <v>ALFASUD Sprint (902.A)</v>
      </c>
      <c r="D708" t="str">
        <f t="shared" si="103"/>
        <v>1.3 (902.A0)</v>
      </c>
      <c r="E708" t="s">
        <v>13</v>
      </c>
      <c r="F708" t="s">
        <v>14</v>
      </c>
    </row>
    <row r="709" spans="1:6">
      <c r="A709">
        <v>81</v>
      </c>
      <c r="B709" t="s">
        <v>77</v>
      </c>
      <c r="C709" t="str">
        <f t="shared" si="102"/>
        <v>ALFASUD Sprint (902.A)</v>
      </c>
      <c r="D709" t="str">
        <f t="shared" si="103"/>
        <v>1.3 (902.A0)</v>
      </c>
      <c r="E709" t="s">
        <v>15</v>
      </c>
      <c r="F709" t="s">
        <v>16</v>
      </c>
    </row>
    <row r="710" spans="1:6">
      <c r="A710">
        <v>81</v>
      </c>
      <c r="B710" t="s">
        <v>77</v>
      </c>
      <c r="C710" t="str">
        <f t="shared" si="102"/>
        <v>ALFASUD Sprint (902.A)</v>
      </c>
      <c r="D710" t="str">
        <f t="shared" si="103"/>
        <v>1.3 (902.A0)</v>
      </c>
      <c r="E710" t="s">
        <v>17</v>
      </c>
      <c r="F710" t="s">
        <v>18</v>
      </c>
    </row>
    <row r="711" spans="1:6">
      <c r="A711">
        <v>82</v>
      </c>
      <c r="B711" t="s">
        <v>77</v>
      </c>
      <c r="C711" t="str">
        <f t="shared" si="102"/>
        <v>ALFASUD Sprint (902.A)</v>
      </c>
      <c r="D711" t="str">
        <f t="shared" ref="D711:D728" si="104">"1.4"</f>
        <v>1.4</v>
      </c>
      <c r="E711" t="s">
        <v>7</v>
      </c>
      <c r="F711" t="s">
        <v>8</v>
      </c>
    </row>
    <row r="712" spans="1:6">
      <c r="A712">
        <v>82</v>
      </c>
      <c r="B712" t="s">
        <v>77</v>
      </c>
      <c r="C712" t="str">
        <f t="shared" si="102"/>
        <v>ALFASUD Sprint (902.A)</v>
      </c>
      <c r="D712" t="str">
        <f t="shared" si="104"/>
        <v>1.4</v>
      </c>
      <c r="E712" t="s">
        <v>9</v>
      </c>
      <c r="F712" t="s">
        <v>92</v>
      </c>
    </row>
    <row r="713" spans="1:6">
      <c r="A713">
        <v>82</v>
      </c>
      <c r="B713" t="s">
        <v>77</v>
      </c>
      <c r="C713" t="str">
        <f t="shared" si="102"/>
        <v>ALFASUD Sprint (902.A)</v>
      </c>
      <c r="D713" t="str">
        <f t="shared" si="104"/>
        <v>1.4</v>
      </c>
      <c r="E713" t="s">
        <v>11</v>
      </c>
      <c r="F713">
        <v>4</v>
      </c>
    </row>
    <row r="714" spans="1:6">
      <c r="A714">
        <v>82</v>
      </c>
      <c r="B714" t="s">
        <v>77</v>
      </c>
      <c r="C714" t="str">
        <f t="shared" si="102"/>
        <v>ALFASUD Sprint (902.A)</v>
      </c>
      <c r="D714" t="str">
        <f t="shared" si="104"/>
        <v>1.4</v>
      </c>
      <c r="E714" t="s">
        <v>12</v>
      </c>
      <c r="F714">
        <v>2</v>
      </c>
    </row>
    <row r="715" spans="1:6">
      <c r="A715">
        <v>82</v>
      </c>
      <c r="B715" t="s">
        <v>77</v>
      </c>
      <c r="C715" t="str">
        <f t="shared" si="102"/>
        <v>ALFASUD Sprint (902.A)</v>
      </c>
      <c r="D715" t="str">
        <f t="shared" si="104"/>
        <v>1.4</v>
      </c>
      <c r="E715" t="s">
        <v>23</v>
      </c>
      <c r="F715" t="s">
        <v>24</v>
      </c>
    </row>
    <row r="716" spans="1:6">
      <c r="A716">
        <v>82</v>
      </c>
      <c r="B716" t="s">
        <v>77</v>
      </c>
      <c r="C716" t="str">
        <f t="shared" si="102"/>
        <v>ALFASUD Sprint (902.A)</v>
      </c>
      <c r="D716" t="str">
        <f t="shared" si="104"/>
        <v>1.4</v>
      </c>
      <c r="E716" t="s">
        <v>25</v>
      </c>
      <c r="F716" t="s">
        <v>26</v>
      </c>
    </row>
    <row r="717" spans="1:6">
      <c r="A717">
        <v>82</v>
      </c>
      <c r="B717" t="s">
        <v>77</v>
      </c>
      <c r="C717" t="str">
        <f t="shared" si="102"/>
        <v>ALFASUD Sprint (902.A)</v>
      </c>
      <c r="D717" t="str">
        <f t="shared" si="104"/>
        <v>1.4</v>
      </c>
      <c r="E717" t="s">
        <v>13</v>
      </c>
      <c r="F717" t="s">
        <v>14</v>
      </c>
    </row>
    <row r="718" spans="1:6">
      <c r="A718">
        <v>82</v>
      </c>
      <c r="B718" t="s">
        <v>77</v>
      </c>
      <c r="C718" t="str">
        <f t="shared" si="102"/>
        <v>ALFASUD Sprint (902.A)</v>
      </c>
      <c r="D718" t="str">
        <f t="shared" si="104"/>
        <v>1.4</v>
      </c>
      <c r="E718" t="s">
        <v>15</v>
      </c>
      <c r="F718" t="s">
        <v>16</v>
      </c>
    </row>
    <row r="719" spans="1:6">
      <c r="A719">
        <v>82</v>
      </c>
      <c r="B719" t="s">
        <v>77</v>
      </c>
      <c r="C719" t="str">
        <f t="shared" si="102"/>
        <v>ALFASUD Sprint (902.A)</v>
      </c>
      <c r="D719" t="str">
        <f t="shared" si="104"/>
        <v>1.4</v>
      </c>
      <c r="E719" t="s">
        <v>17</v>
      </c>
      <c r="F719" t="s">
        <v>18</v>
      </c>
    </row>
    <row r="720" spans="1:6">
      <c r="A720">
        <v>83</v>
      </c>
      <c r="B720" t="s">
        <v>77</v>
      </c>
      <c r="C720" t="str">
        <f t="shared" si="102"/>
        <v>ALFASUD Sprint (902.A)</v>
      </c>
      <c r="D720" t="str">
        <f t="shared" si="104"/>
        <v>1.4</v>
      </c>
      <c r="E720" t="s">
        <v>7</v>
      </c>
      <c r="F720" t="s">
        <v>8</v>
      </c>
    </row>
    <row r="721" spans="1:6">
      <c r="A721">
        <v>83</v>
      </c>
      <c r="B721" t="s">
        <v>77</v>
      </c>
      <c r="C721" t="str">
        <f t="shared" si="102"/>
        <v>ALFASUD Sprint (902.A)</v>
      </c>
      <c r="D721" t="str">
        <f t="shared" si="104"/>
        <v>1.4</v>
      </c>
      <c r="E721" t="s">
        <v>9</v>
      </c>
      <c r="F721" t="s">
        <v>93</v>
      </c>
    </row>
    <row r="722" spans="1:6">
      <c r="A722">
        <v>83</v>
      </c>
      <c r="B722" t="s">
        <v>77</v>
      </c>
      <c r="C722" t="str">
        <f t="shared" si="102"/>
        <v>ALFASUD Sprint (902.A)</v>
      </c>
      <c r="D722" t="str">
        <f t="shared" si="104"/>
        <v>1.4</v>
      </c>
      <c r="E722" t="s">
        <v>11</v>
      </c>
      <c r="F722">
        <v>4</v>
      </c>
    </row>
    <row r="723" spans="1:6">
      <c r="A723">
        <v>83</v>
      </c>
      <c r="B723" t="s">
        <v>77</v>
      </c>
      <c r="C723" t="str">
        <f t="shared" si="102"/>
        <v>ALFASUD Sprint (902.A)</v>
      </c>
      <c r="D723" t="str">
        <f t="shared" si="104"/>
        <v>1.4</v>
      </c>
      <c r="E723" t="s">
        <v>12</v>
      </c>
      <c r="F723">
        <v>2</v>
      </c>
    </row>
    <row r="724" spans="1:6">
      <c r="A724">
        <v>83</v>
      </c>
      <c r="B724" t="s">
        <v>77</v>
      </c>
      <c r="C724" t="str">
        <f t="shared" si="102"/>
        <v>ALFASUD Sprint (902.A)</v>
      </c>
      <c r="D724" t="str">
        <f t="shared" si="104"/>
        <v>1.4</v>
      </c>
      <c r="E724" t="s">
        <v>23</v>
      </c>
      <c r="F724" t="s">
        <v>24</v>
      </c>
    </row>
    <row r="725" spans="1:6">
      <c r="A725">
        <v>83</v>
      </c>
      <c r="B725" t="s">
        <v>77</v>
      </c>
      <c r="C725" t="str">
        <f t="shared" si="102"/>
        <v>ALFASUD Sprint (902.A)</v>
      </c>
      <c r="D725" t="str">
        <f t="shared" si="104"/>
        <v>1.4</v>
      </c>
      <c r="E725" t="s">
        <v>25</v>
      </c>
      <c r="F725" t="s">
        <v>26</v>
      </c>
    </row>
    <row r="726" spans="1:6">
      <c r="A726">
        <v>83</v>
      </c>
      <c r="B726" t="s">
        <v>77</v>
      </c>
      <c r="C726" t="str">
        <f t="shared" si="102"/>
        <v>ALFASUD Sprint (902.A)</v>
      </c>
      <c r="D726" t="str">
        <f t="shared" si="104"/>
        <v>1.4</v>
      </c>
      <c r="E726" t="s">
        <v>13</v>
      </c>
      <c r="F726" t="s">
        <v>14</v>
      </c>
    </row>
    <row r="727" spans="1:6">
      <c r="A727">
        <v>83</v>
      </c>
      <c r="B727" t="s">
        <v>77</v>
      </c>
      <c r="C727" t="str">
        <f t="shared" si="102"/>
        <v>ALFASUD Sprint (902.A)</v>
      </c>
      <c r="D727" t="str">
        <f t="shared" si="104"/>
        <v>1.4</v>
      </c>
      <c r="E727" t="s">
        <v>15</v>
      </c>
      <c r="F727" t="s">
        <v>16</v>
      </c>
    </row>
    <row r="728" spans="1:6">
      <c r="A728">
        <v>83</v>
      </c>
      <c r="B728" t="s">
        <v>77</v>
      </c>
      <c r="C728" t="str">
        <f t="shared" si="102"/>
        <v>ALFASUD Sprint (902.A)</v>
      </c>
      <c r="D728" t="str">
        <f t="shared" si="104"/>
        <v>1.4</v>
      </c>
      <c r="E728" t="s">
        <v>17</v>
      </c>
      <c r="F728" t="s">
        <v>18</v>
      </c>
    </row>
    <row r="729" spans="1:6">
      <c r="A729">
        <v>84</v>
      </c>
      <c r="B729" t="s">
        <v>77</v>
      </c>
      <c r="C729" t="str">
        <f t="shared" si="102"/>
        <v>ALFASUD Sprint (902.A)</v>
      </c>
      <c r="D729" t="str">
        <f t="shared" ref="D729:D737" si="105">"1.5 (902.A1)"</f>
        <v>1.5 (902.A1)</v>
      </c>
      <c r="E729" t="s">
        <v>7</v>
      </c>
      <c r="F729" t="s">
        <v>8</v>
      </c>
    </row>
    <row r="730" spans="1:6">
      <c r="A730">
        <v>84</v>
      </c>
      <c r="B730" t="s">
        <v>77</v>
      </c>
      <c r="C730" t="str">
        <f t="shared" si="102"/>
        <v>ALFASUD Sprint (902.A)</v>
      </c>
      <c r="D730" t="str">
        <f t="shared" si="105"/>
        <v>1.5 (902.A1)</v>
      </c>
      <c r="E730" t="s">
        <v>9</v>
      </c>
      <c r="F730" t="s">
        <v>94</v>
      </c>
    </row>
    <row r="731" spans="1:6">
      <c r="A731">
        <v>84</v>
      </c>
      <c r="B731" t="s">
        <v>77</v>
      </c>
      <c r="C731" t="str">
        <f t="shared" si="102"/>
        <v>ALFASUD Sprint (902.A)</v>
      </c>
      <c r="D731" t="str">
        <f t="shared" si="105"/>
        <v>1.5 (902.A1)</v>
      </c>
      <c r="E731" t="s">
        <v>11</v>
      </c>
      <c r="F731">
        <v>4</v>
      </c>
    </row>
    <row r="732" spans="1:6">
      <c r="A732">
        <v>84</v>
      </c>
      <c r="B732" t="s">
        <v>77</v>
      </c>
      <c r="C732" t="str">
        <f t="shared" si="102"/>
        <v>ALFASUD Sprint (902.A)</v>
      </c>
      <c r="D732" t="str">
        <f t="shared" si="105"/>
        <v>1.5 (902.A1)</v>
      </c>
      <c r="E732" t="s">
        <v>12</v>
      </c>
      <c r="F732">
        <v>2</v>
      </c>
    </row>
    <row r="733" spans="1:6">
      <c r="A733">
        <v>84</v>
      </c>
      <c r="B733" t="s">
        <v>77</v>
      </c>
      <c r="C733" t="str">
        <f t="shared" si="102"/>
        <v>ALFASUD Sprint (902.A)</v>
      </c>
      <c r="D733" t="str">
        <f t="shared" si="105"/>
        <v>1.5 (902.A1)</v>
      </c>
      <c r="E733" t="s">
        <v>23</v>
      </c>
      <c r="F733" t="s">
        <v>24</v>
      </c>
    </row>
    <row r="734" spans="1:6">
      <c r="A734">
        <v>84</v>
      </c>
      <c r="B734" t="s">
        <v>77</v>
      </c>
      <c r="C734" t="str">
        <f t="shared" ref="C734:C763" si="106">"ALFASUD Sprint (902.A)"</f>
        <v>ALFASUD Sprint (902.A)</v>
      </c>
      <c r="D734" t="str">
        <f t="shared" si="105"/>
        <v>1.5 (902.A1)</v>
      </c>
      <c r="E734" t="s">
        <v>25</v>
      </c>
      <c r="F734" t="s">
        <v>26</v>
      </c>
    </row>
    <row r="735" spans="1:6">
      <c r="A735">
        <v>84</v>
      </c>
      <c r="B735" t="s">
        <v>77</v>
      </c>
      <c r="C735" t="str">
        <f t="shared" si="106"/>
        <v>ALFASUD Sprint (902.A)</v>
      </c>
      <c r="D735" t="str">
        <f t="shared" si="105"/>
        <v>1.5 (902.A1)</v>
      </c>
      <c r="E735" t="s">
        <v>13</v>
      </c>
      <c r="F735" t="s">
        <v>14</v>
      </c>
    </row>
    <row r="736" spans="1:6">
      <c r="A736">
        <v>84</v>
      </c>
      <c r="B736" t="s">
        <v>77</v>
      </c>
      <c r="C736" t="str">
        <f t="shared" si="106"/>
        <v>ALFASUD Sprint (902.A)</v>
      </c>
      <c r="D736" t="str">
        <f t="shared" si="105"/>
        <v>1.5 (902.A1)</v>
      </c>
      <c r="E736" t="s">
        <v>15</v>
      </c>
      <c r="F736" t="s">
        <v>16</v>
      </c>
    </row>
    <row r="737" spans="1:6">
      <c r="A737">
        <v>84</v>
      </c>
      <c r="B737" t="s">
        <v>77</v>
      </c>
      <c r="C737" t="str">
        <f t="shared" si="106"/>
        <v>ALFASUD Sprint (902.A)</v>
      </c>
      <c r="D737" t="str">
        <f t="shared" si="105"/>
        <v>1.5 (902.A1)</v>
      </c>
      <c r="E737" t="s">
        <v>17</v>
      </c>
      <c r="F737" t="s">
        <v>18</v>
      </c>
    </row>
    <row r="738" spans="1:6">
      <c r="A738">
        <v>85</v>
      </c>
      <c r="B738" t="s">
        <v>77</v>
      </c>
      <c r="C738" t="str">
        <f t="shared" si="106"/>
        <v>ALFASUD Sprint (902.A)</v>
      </c>
      <c r="D738" t="str">
        <f t="shared" ref="D738:D746" si="107">"1.5 (902.A5)"</f>
        <v>1.5 (902.A5)</v>
      </c>
      <c r="E738" t="s">
        <v>7</v>
      </c>
      <c r="F738" t="s">
        <v>8</v>
      </c>
    </row>
    <row r="739" spans="1:6">
      <c r="A739">
        <v>85</v>
      </c>
      <c r="B739" t="s">
        <v>77</v>
      </c>
      <c r="C739" t="str">
        <f t="shared" si="106"/>
        <v>ALFASUD Sprint (902.A)</v>
      </c>
      <c r="D739" t="str">
        <f t="shared" si="107"/>
        <v>1.5 (902.A5)</v>
      </c>
      <c r="E739" t="s">
        <v>9</v>
      </c>
      <c r="F739" t="s">
        <v>95</v>
      </c>
    </row>
    <row r="740" spans="1:6">
      <c r="A740">
        <v>85</v>
      </c>
      <c r="B740" t="s">
        <v>77</v>
      </c>
      <c r="C740" t="str">
        <f t="shared" si="106"/>
        <v>ALFASUD Sprint (902.A)</v>
      </c>
      <c r="D740" t="str">
        <f t="shared" si="107"/>
        <v>1.5 (902.A5)</v>
      </c>
      <c r="E740" t="s">
        <v>11</v>
      </c>
      <c r="F740">
        <v>4</v>
      </c>
    </row>
    <row r="741" spans="1:6">
      <c r="A741">
        <v>85</v>
      </c>
      <c r="B741" t="s">
        <v>77</v>
      </c>
      <c r="C741" t="str">
        <f t="shared" si="106"/>
        <v>ALFASUD Sprint (902.A)</v>
      </c>
      <c r="D741" t="str">
        <f t="shared" si="107"/>
        <v>1.5 (902.A5)</v>
      </c>
      <c r="E741" t="s">
        <v>12</v>
      </c>
      <c r="F741">
        <v>2</v>
      </c>
    </row>
    <row r="742" spans="1:6">
      <c r="A742">
        <v>85</v>
      </c>
      <c r="B742" t="s">
        <v>77</v>
      </c>
      <c r="C742" t="str">
        <f t="shared" si="106"/>
        <v>ALFASUD Sprint (902.A)</v>
      </c>
      <c r="D742" t="str">
        <f t="shared" si="107"/>
        <v>1.5 (902.A5)</v>
      </c>
      <c r="E742" t="s">
        <v>23</v>
      </c>
      <c r="F742" t="s">
        <v>24</v>
      </c>
    </row>
    <row r="743" spans="1:6">
      <c r="A743">
        <v>85</v>
      </c>
      <c r="B743" t="s">
        <v>77</v>
      </c>
      <c r="C743" t="str">
        <f t="shared" si="106"/>
        <v>ALFASUD Sprint (902.A)</v>
      </c>
      <c r="D743" t="str">
        <f t="shared" si="107"/>
        <v>1.5 (902.A5)</v>
      </c>
      <c r="E743" t="s">
        <v>25</v>
      </c>
      <c r="F743" t="s">
        <v>26</v>
      </c>
    </row>
    <row r="744" spans="1:6">
      <c r="A744">
        <v>85</v>
      </c>
      <c r="B744" t="s">
        <v>77</v>
      </c>
      <c r="C744" t="str">
        <f t="shared" si="106"/>
        <v>ALFASUD Sprint (902.A)</v>
      </c>
      <c r="D744" t="str">
        <f t="shared" si="107"/>
        <v>1.5 (902.A5)</v>
      </c>
      <c r="E744" t="s">
        <v>13</v>
      </c>
      <c r="F744" t="s">
        <v>14</v>
      </c>
    </row>
    <row r="745" spans="1:6">
      <c r="A745">
        <v>85</v>
      </c>
      <c r="B745" t="s">
        <v>77</v>
      </c>
      <c r="C745" t="str">
        <f t="shared" si="106"/>
        <v>ALFASUD Sprint (902.A)</v>
      </c>
      <c r="D745" t="str">
        <f t="shared" si="107"/>
        <v>1.5 (902.A5)</v>
      </c>
      <c r="E745" t="s">
        <v>15</v>
      </c>
      <c r="F745" t="s">
        <v>16</v>
      </c>
    </row>
    <row r="746" spans="1:6">
      <c r="A746">
        <v>85</v>
      </c>
      <c r="B746" t="s">
        <v>77</v>
      </c>
      <c r="C746" t="str">
        <f t="shared" si="106"/>
        <v>ALFASUD Sprint (902.A)</v>
      </c>
      <c r="D746" t="str">
        <f t="shared" si="107"/>
        <v>1.5 (902.A5)</v>
      </c>
      <c r="E746" t="s">
        <v>17</v>
      </c>
      <c r="F746" t="s">
        <v>18</v>
      </c>
    </row>
    <row r="747" spans="1:6">
      <c r="A747">
        <v>86</v>
      </c>
      <c r="B747" t="s">
        <v>77</v>
      </c>
      <c r="C747" t="str">
        <f t="shared" si="106"/>
        <v>ALFASUD Sprint (902.A)</v>
      </c>
      <c r="D747" t="str">
        <f t="shared" ref="D747:D755" si="108">"1.7 i.e."</f>
        <v>1.7 i.e.</v>
      </c>
      <c r="E747" t="s">
        <v>7</v>
      </c>
      <c r="F747" t="s">
        <v>8</v>
      </c>
    </row>
    <row r="748" spans="1:6">
      <c r="A748">
        <v>86</v>
      </c>
      <c r="B748" t="s">
        <v>77</v>
      </c>
      <c r="C748" t="str">
        <f t="shared" si="106"/>
        <v>ALFASUD Sprint (902.A)</v>
      </c>
      <c r="D748" t="str">
        <f t="shared" si="108"/>
        <v>1.7 i.e.</v>
      </c>
      <c r="E748" t="s">
        <v>9</v>
      </c>
      <c r="F748" t="s">
        <v>96</v>
      </c>
    </row>
    <row r="749" spans="1:6">
      <c r="A749">
        <v>86</v>
      </c>
      <c r="B749" t="s">
        <v>77</v>
      </c>
      <c r="C749" t="str">
        <f t="shared" si="106"/>
        <v>ALFASUD Sprint (902.A)</v>
      </c>
      <c r="D749" t="str">
        <f t="shared" si="108"/>
        <v>1.7 i.e.</v>
      </c>
      <c r="E749" t="s">
        <v>11</v>
      </c>
      <c r="F749">
        <v>4</v>
      </c>
    </row>
    <row r="750" spans="1:6">
      <c r="A750">
        <v>86</v>
      </c>
      <c r="B750" t="s">
        <v>77</v>
      </c>
      <c r="C750" t="str">
        <f t="shared" si="106"/>
        <v>ALFASUD Sprint (902.A)</v>
      </c>
      <c r="D750" t="str">
        <f t="shared" si="108"/>
        <v>1.7 i.e.</v>
      </c>
      <c r="E750" t="s">
        <v>12</v>
      </c>
      <c r="F750">
        <v>2</v>
      </c>
    </row>
    <row r="751" spans="1:6">
      <c r="A751">
        <v>86</v>
      </c>
      <c r="B751" t="s">
        <v>77</v>
      </c>
      <c r="C751" t="str">
        <f t="shared" si="106"/>
        <v>ALFASUD Sprint (902.A)</v>
      </c>
      <c r="D751" t="str">
        <f t="shared" si="108"/>
        <v>1.7 i.e.</v>
      </c>
      <c r="E751" t="s">
        <v>25</v>
      </c>
      <c r="F751" t="s">
        <v>26</v>
      </c>
    </row>
    <row r="752" spans="1:6">
      <c r="A752">
        <v>86</v>
      </c>
      <c r="B752" t="s">
        <v>77</v>
      </c>
      <c r="C752" t="str">
        <f t="shared" si="106"/>
        <v>ALFASUD Sprint (902.A)</v>
      </c>
      <c r="D752" t="str">
        <f t="shared" si="108"/>
        <v>1.7 i.e.</v>
      </c>
      <c r="E752" t="s">
        <v>13</v>
      </c>
      <c r="F752" t="s">
        <v>14</v>
      </c>
    </row>
    <row r="753" spans="1:6">
      <c r="A753">
        <v>86</v>
      </c>
      <c r="B753" t="s">
        <v>77</v>
      </c>
      <c r="C753" t="str">
        <f t="shared" si="106"/>
        <v>ALFASUD Sprint (902.A)</v>
      </c>
      <c r="D753" t="str">
        <f t="shared" si="108"/>
        <v>1.7 i.e.</v>
      </c>
      <c r="E753" t="s">
        <v>27</v>
      </c>
      <c r="F753" t="s">
        <v>43</v>
      </c>
    </row>
    <row r="754" spans="1:6">
      <c r="A754">
        <v>86</v>
      </c>
      <c r="B754" t="s">
        <v>77</v>
      </c>
      <c r="C754" t="str">
        <f t="shared" si="106"/>
        <v>ALFASUD Sprint (902.A)</v>
      </c>
      <c r="D754" t="str">
        <f t="shared" si="108"/>
        <v>1.7 i.e.</v>
      </c>
      <c r="E754" t="s">
        <v>15</v>
      </c>
      <c r="F754" t="s">
        <v>16</v>
      </c>
    </row>
    <row r="755" spans="1:6">
      <c r="A755">
        <v>86</v>
      </c>
      <c r="B755" t="s">
        <v>77</v>
      </c>
      <c r="C755" t="str">
        <f t="shared" si="106"/>
        <v>ALFASUD Sprint (902.A)</v>
      </c>
      <c r="D755" t="str">
        <f t="shared" si="108"/>
        <v>1.7 i.e.</v>
      </c>
      <c r="E755" t="s">
        <v>17</v>
      </c>
      <c r="F755" t="s">
        <v>18</v>
      </c>
    </row>
    <row r="756" spans="1:6">
      <c r="A756">
        <v>87</v>
      </c>
      <c r="B756" t="s">
        <v>77</v>
      </c>
      <c r="C756" t="str">
        <f t="shared" si="106"/>
        <v>ALFASUD Sprint (902.A)</v>
      </c>
      <c r="D756" t="str">
        <f t="shared" ref="D756:D763" si="109">"1.5"</f>
        <v>1.5</v>
      </c>
      <c r="E756" t="s">
        <v>7</v>
      </c>
      <c r="F756" t="s">
        <v>8</v>
      </c>
    </row>
    <row r="757" spans="1:6">
      <c r="A757">
        <v>87</v>
      </c>
      <c r="B757" t="s">
        <v>77</v>
      </c>
      <c r="C757" t="str">
        <f t="shared" si="106"/>
        <v>ALFASUD Sprint (902.A)</v>
      </c>
      <c r="D757" t="str">
        <f t="shared" si="109"/>
        <v>1.5</v>
      </c>
      <c r="E757" t="s">
        <v>9</v>
      </c>
      <c r="F757" t="s">
        <v>97</v>
      </c>
    </row>
    <row r="758" spans="1:6">
      <c r="A758">
        <v>87</v>
      </c>
      <c r="B758" t="s">
        <v>77</v>
      </c>
      <c r="C758" t="str">
        <f t="shared" si="106"/>
        <v>ALFASUD Sprint (902.A)</v>
      </c>
      <c r="D758" t="str">
        <f t="shared" si="109"/>
        <v>1.5</v>
      </c>
      <c r="E758" t="s">
        <v>11</v>
      </c>
      <c r="F758">
        <v>4</v>
      </c>
    </row>
    <row r="759" spans="1:6">
      <c r="A759">
        <v>87</v>
      </c>
      <c r="B759" t="s">
        <v>77</v>
      </c>
      <c r="C759" t="str">
        <f t="shared" si="106"/>
        <v>ALFASUD Sprint (902.A)</v>
      </c>
      <c r="D759" t="str">
        <f t="shared" si="109"/>
        <v>1.5</v>
      </c>
      <c r="E759" t="s">
        <v>12</v>
      </c>
      <c r="F759">
        <v>2</v>
      </c>
    </row>
    <row r="760" spans="1:6">
      <c r="A760">
        <v>87</v>
      </c>
      <c r="B760" t="s">
        <v>77</v>
      </c>
      <c r="C760" t="str">
        <f t="shared" si="106"/>
        <v>ALFASUD Sprint (902.A)</v>
      </c>
      <c r="D760" t="str">
        <f t="shared" si="109"/>
        <v>1.5</v>
      </c>
      <c r="E760" t="s">
        <v>25</v>
      </c>
      <c r="F760" t="s">
        <v>26</v>
      </c>
    </row>
    <row r="761" spans="1:6">
      <c r="A761">
        <v>87</v>
      </c>
      <c r="B761" t="s">
        <v>77</v>
      </c>
      <c r="C761" t="str">
        <f t="shared" si="106"/>
        <v>ALFASUD Sprint (902.A)</v>
      </c>
      <c r="D761" t="str">
        <f t="shared" si="109"/>
        <v>1.5</v>
      </c>
      <c r="E761" t="s">
        <v>13</v>
      </c>
      <c r="F761" t="s">
        <v>14</v>
      </c>
    </row>
    <row r="762" spans="1:6">
      <c r="A762">
        <v>87</v>
      </c>
      <c r="B762" t="s">
        <v>77</v>
      </c>
      <c r="C762" t="str">
        <f t="shared" si="106"/>
        <v>ALFASUD Sprint (902.A)</v>
      </c>
      <c r="D762" t="str">
        <f t="shared" si="109"/>
        <v>1.5</v>
      </c>
      <c r="E762" t="s">
        <v>15</v>
      </c>
      <c r="F762" t="s">
        <v>16</v>
      </c>
    </row>
    <row r="763" spans="1:6">
      <c r="A763">
        <v>87</v>
      </c>
      <c r="B763" t="s">
        <v>77</v>
      </c>
      <c r="C763" t="str">
        <f t="shared" si="106"/>
        <v>ALFASUD Sprint (902.A)</v>
      </c>
      <c r="D763" t="str">
        <f t="shared" si="109"/>
        <v>1.5</v>
      </c>
      <c r="E763" t="s">
        <v>17</v>
      </c>
      <c r="F763" t="s">
        <v>18</v>
      </c>
    </row>
    <row r="764" spans="1:6">
      <c r="A764">
        <v>88</v>
      </c>
      <c r="B764" t="s">
        <v>77</v>
      </c>
      <c r="C764" t="str">
        <f t="shared" ref="C764:C796" si="110">"33 (905)"</f>
        <v>33 (905)</v>
      </c>
      <c r="D764" t="str">
        <f t="shared" ref="D764:D772" si="111">"1.2 (905.A)"</f>
        <v>1.2 (905.A)</v>
      </c>
      <c r="E764" t="s">
        <v>7</v>
      </c>
      <c r="F764" t="s">
        <v>8</v>
      </c>
    </row>
    <row r="765" spans="1:6">
      <c r="A765">
        <v>88</v>
      </c>
      <c r="B765" t="s">
        <v>77</v>
      </c>
      <c r="C765" t="str">
        <f t="shared" si="110"/>
        <v>33 (905)</v>
      </c>
      <c r="D765" t="str">
        <f t="shared" si="111"/>
        <v>1.2 (905.A)</v>
      </c>
      <c r="E765" t="s">
        <v>9</v>
      </c>
      <c r="F765" t="s">
        <v>98</v>
      </c>
    </row>
    <row r="766" spans="1:6">
      <c r="A766">
        <v>88</v>
      </c>
      <c r="B766" t="s">
        <v>77</v>
      </c>
      <c r="C766" t="str">
        <f t="shared" si="110"/>
        <v>33 (905)</v>
      </c>
      <c r="D766" t="str">
        <f t="shared" si="111"/>
        <v>1.2 (905.A)</v>
      </c>
      <c r="E766" t="s">
        <v>11</v>
      </c>
      <c r="F766">
        <v>4</v>
      </c>
    </row>
    <row r="767" spans="1:6">
      <c r="A767">
        <v>88</v>
      </c>
      <c r="B767" t="s">
        <v>77</v>
      </c>
      <c r="C767" t="str">
        <f t="shared" si="110"/>
        <v>33 (905)</v>
      </c>
      <c r="D767" t="str">
        <f t="shared" si="111"/>
        <v>1.2 (905.A)</v>
      </c>
      <c r="E767" t="s">
        <v>12</v>
      </c>
      <c r="F767">
        <v>2</v>
      </c>
    </row>
    <row r="768" spans="1:6">
      <c r="A768">
        <v>88</v>
      </c>
      <c r="B768" t="s">
        <v>77</v>
      </c>
      <c r="C768" t="str">
        <f t="shared" si="110"/>
        <v>33 (905)</v>
      </c>
      <c r="D768" t="str">
        <f t="shared" si="111"/>
        <v>1.2 (905.A)</v>
      </c>
      <c r="E768" t="s">
        <v>25</v>
      </c>
      <c r="F768" t="s">
        <v>26</v>
      </c>
    </row>
    <row r="769" spans="1:6">
      <c r="A769">
        <v>88</v>
      </c>
      <c r="B769" t="s">
        <v>77</v>
      </c>
      <c r="C769" t="str">
        <f t="shared" si="110"/>
        <v>33 (905)</v>
      </c>
      <c r="D769" t="str">
        <f t="shared" si="111"/>
        <v>1.2 (905.A)</v>
      </c>
      <c r="E769" t="s">
        <v>13</v>
      </c>
      <c r="F769" t="s">
        <v>14</v>
      </c>
    </row>
    <row r="770" spans="1:6">
      <c r="A770">
        <v>88</v>
      </c>
      <c r="B770" t="s">
        <v>77</v>
      </c>
      <c r="C770" t="str">
        <f t="shared" si="110"/>
        <v>33 (905)</v>
      </c>
      <c r="D770" t="str">
        <f t="shared" si="111"/>
        <v>1.2 (905.A)</v>
      </c>
      <c r="E770" t="s">
        <v>27</v>
      </c>
      <c r="F770" t="s">
        <v>28</v>
      </c>
    </row>
    <row r="771" spans="1:6">
      <c r="A771">
        <v>88</v>
      </c>
      <c r="B771" t="s">
        <v>77</v>
      </c>
      <c r="C771" t="str">
        <f t="shared" si="110"/>
        <v>33 (905)</v>
      </c>
      <c r="D771" t="str">
        <f t="shared" si="111"/>
        <v>1.2 (905.A)</v>
      </c>
      <c r="E771" t="s">
        <v>15</v>
      </c>
      <c r="F771" t="s">
        <v>16</v>
      </c>
    </row>
    <row r="772" spans="1:6">
      <c r="A772">
        <v>88</v>
      </c>
      <c r="B772" t="s">
        <v>77</v>
      </c>
      <c r="C772" t="str">
        <f t="shared" si="110"/>
        <v>33 (905)</v>
      </c>
      <c r="D772" t="str">
        <f t="shared" si="111"/>
        <v>1.2 (905.A)</v>
      </c>
      <c r="E772" t="s">
        <v>17</v>
      </c>
      <c r="F772" t="s">
        <v>18</v>
      </c>
    </row>
    <row r="773" spans="1:6">
      <c r="A773">
        <v>89</v>
      </c>
      <c r="B773" t="s">
        <v>77</v>
      </c>
      <c r="C773" t="str">
        <f t="shared" si="110"/>
        <v>33 (905)</v>
      </c>
      <c r="D773" t="str">
        <f t="shared" ref="D773:D780" si="112">"1.3 (905.A1B, 905.A1C, 905.A1G)"</f>
        <v>1.3 (905.A1B, 905.A1C, 905.A1G)</v>
      </c>
      <c r="E773" t="s">
        <v>7</v>
      </c>
      <c r="F773" t="s">
        <v>8</v>
      </c>
    </row>
    <row r="774" spans="1:6">
      <c r="A774">
        <v>89</v>
      </c>
      <c r="B774" t="s">
        <v>77</v>
      </c>
      <c r="C774" t="str">
        <f t="shared" si="110"/>
        <v>33 (905)</v>
      </c>
      <c r="D774" t="str">
        <f t="shared" si="112"/>
        <v>1.3 (905.A1B, 905.A1C, 905.A1G)</v>
      </c>
      <c r="E774" t="s">
        <v>9</v>
      </c>
      <c r="F774" t="s">
        <v>99</v>
      </c>
    </row>
    <row r="775" spans="1:6">
      <c r="A775">
        <v>89</v>
      </c>
      <c r="B775" t="s">
        <v>77</v>
      </c>
      <c r="C775" t="str">
        <f t="shared" si="110"/>
        <v>33 (905)</v>
      </c>
      <c r="D775" t="str">
        <f t="shared" si="112"/>
        <v>1.3 (905.A1B, 905.A1C, 905.A1G)</v>
      </c>
      <c r="E775" t="s">
        <v>11</v>
      </c>
      <c r="F775">
        <v>4</v>
      </c>
    </row>
    <row r="776" spans="1:6">
      <c r="A776">
        <v>89</v>
      </c>
      <c r="B776" t="s">
        <v>77</v>
      </c>
      <c r="C776" t="str">
        <f t="shared" si="110"/>
        <v>33 (905)</v>
      </c>
      <c r="D776" t="str">
        <f t="shared" si="112"/>
        <v>1.3 (905.A1B, 905.A1C, 905.A1G)</v>
      </c>
      <c r="E776" t="s">
        <v>12</v>
      </c>
      <c r="F776">
        <v>2</v>
      </c>
    </row>
    <row r="777" spans="1:6">
      <c r="A777">
        <v>89</v>
      </c>
      <c r="B777" t="s">
        <v>77</v>
      </c>
      <c r="C777" t="str">
        <f t="shared" si="110"/>
        <v>33 (905)</v>
      </c>
      <c r="D777" t="str">
        <f t="shared" si="112"/>
        <v>1.3 (905.A1B, 905.A1C, 905.A1G)</v>
      </c>
      <c r="E777" t="s">
        <v>25</v>
      </c>
      <c r="F777" t="s">
        <v>26</v>
      </c>
    </row>
    <row r="778" spans="1:6">
      <c r="A778">
        <v>89</v>
      </c>
      <c r="B778" t="s">
        <v>77</v>
      </c>
      <c r="C778" t="str">
        <f t="shared" si="110"/>
        <v>33 (905)</v>
      </c>
      <c r="D778" t="str">
        <f t="shared" si="112"/>
        <v>1.3 (905.A1B, 905.A1C, 905.A1G)</v>
      </c>
      <c r="E778" t="s">
        <v>13</v>
      </c>
      <c r="F778" t="s">
        <v>14</v>
      </c>
    </row>
    <row r="779" spans="1:6">
      <c r="A779">
        <v>89</v>
      </c>
      <c r="B779" t="s">
        <v>77</v>
      </c>
      <c r="C779" t="str">
        <f t="shared" si="110"/>
        <v>33 (905)</v>
      </c>
      <c r="D779" t="str">
        <f t="shared" si="112"/>
        <v>1.3 (905.A1B, 905.A1C, 905.A1G)</v>
      </c>
      <c r="E779" t="s">
        <v>15</v>
      </c>
      <c r="F779" t="s">
        <v>16</v>
      </c>
    </row>
    <row r="780" spans="1:6">
      <c r="A780">
        <v>89</v>
      </c>
      <c r="B780" t="s">
        <v>77</v>
      </c>
      <c r="C780" t="str">
        <f t="shared" si="110"/>
        <v>33 (905)</v>
      </c>
      <c r="D780" t="str">
        <f t="shared" si="112"/>
        <v>1.3 (905.A1B, 905.A1C, 905.A1G)</v>
      </c>
      <c r="E780" t="s">
        <v>17</v>
      </c>
      <c r="F780" t="s">
        <v>18</v>
      </c>
    </row>
    <row r="781" spans="1:6">
      <c r="A781">
        <v>90</v>
      </c>
      <c r="B781" t="s">
        <v>77</v>
      </c>
      <c r="C781" t="str">
        <f t="shared" si="110"/>
        <v>33 (905)</v>
      </c>
      <c r="D781" t="str">
        <f t="shared" ref="D781:D788" si="113">"1.3 (905.A1A, 905.A1C, 905.A1D, 905.A1F, 905.A1H)"</f>
        <v>1.3 (905.A1A, 905.A1C, 905.A1D, 905.A1F, 905.A1H)</v>
      </c>
      <c r="E781" t="s">
        <v>7</v>
      </c>
      <c r="F781" t="s">
        <v>8</v>
      </c>
    </row>
    <row r="782" spans="1:6">
      <c r="A782">
        <v>90</v>
      </c>
      <c r="B782" t="s">
        <v>77</v>
      </c>
      <c r="C782" t="str">
        <f t="shared" si="110"/>
        <v>33 (905)</v>
      </c>
      <c r="D782" t="str">
        <f t="shared" si="113"/>
        <v>1.3 (905.A1A, 905.A1C, 905.A1D, 905.A1F, 905.A1H)</v>
      </c>
      <c r="E782" t="s">
        <v>9</v>
      </c>
      <c r="F782" t="s">
        <v>100</v>
      </c>
    </row>
    <row r="783" spans="1:6">
      <c r="A783">
        <v>90</v>
      </c>
      <c r="B783" t="s">
        <v>77</v>
      </c>
      <c r="C783" t="str">
        <f t="shared" si="110"/>
        <v>33 (905)</v>
      </c>
      <c r="D783" t="str">
        <f t="shared" si="113"/>
        <v>1.3 (905.A1A, 905.A1C, 905.A1D, 905.A1F, 905.A1H)</v>
      </c>
      <c r="E783" t="s">
        <v>11</v>
      </c>
      <c r="F783">
        <v>4</v>
      </c>
    </row>
    <row r="784" spans="1:6">
      <c r="A784">
        <v>90</v>
      </c>
      <c r="B784" t="s">
        <v>77</v>
      </c>
      <c r="C784" t="str">
        <f t="shared" si="110"/>
        <v>33 (905)</v>
      </c>
      <c r="D784" t="str">
        <f t="shared" si="113"/>
        <v>1.3 (905.A1A, 905.A1C, 905.A1D, 905.A1F, 905.A1H)</v>
      </c>
      <c r="E784" t="s">
        <v>12</v>
      </c>
      <c r="F784">
        <v>2</v>
      </c>
    </row>
    <row r="785" spans="1:6">
      <c r="A785">
        <v>90</v>
      </c>
      <c r="B785" t="s">
        <v>77</v>
      </c>
      <c r="C785" t="str">
        <f t="shared" si="110"/>
        <v>33 (905)</v>
      </c>
      <c r="D785" t="str">
        <f t="shared" si="113"/>
        <v>1.3 (905.A1A, 905.A1C, 905.A1D, 905.A1F, 905.A1H)</v>
      </c>
      <c r="E785" t="s">
        <v>25</v>
      </c>
      <c r="F785" t="s">
        <v>26</v>
      </c>
    </row>
    <row r="786" spans="1:6">
      <c r="A786">
        <v>90</v>
      </c>
      <c r="B786" t="s">
        <v>77</v>
      </c>
      <c r="C786" t="str">
        <f t="shared" si="110"/>
        <v>33 (905)</v>
      </c>
      <c r="D786" t="str">
        <f t="shared" si="113"/>
        <v>1.3 (905.A1A, 905.A1C, 905.A1D, 905.A1F, 905.A1H)</v>
      </c>
      <c r="E786" t="s">
        <v>13</v>
      </c>
      <c r="F786" t="s">
        <v>14</v>
      </c>
    </row>
    <row r="787" spans="1:6">
      <c r="A787">
        <v>90</v>
      </c>
      <c r="B787" t="s">
        <v>77</v>
      </c>
      <c r="C787" t="str">
        <f t="shared" si="110"/>
        <v>33 (905)</v>
      </c>
      <c r="D787" t="str">
        <f t="shared" si="113"/>
        <v>1.3 (905.A1A, 905.A1C, 905.A1D, 905.A1F, 905.A1H)</v>
      </c>
      <c r="E787" t="s">
        <v>15</v>
      </c>
      <c r="F787" t="s">
        <v>16</v>
      </c>
    </row>
    <row r="788" spans="1:6">
      <c r="A788">
        <v>90</v>
      </c>
      <c r="B788" t="s">
        <v>77</v>
      </c>
      <c r="C788" t="str">
        <f t="shared" si="110"/>
        <v>33 (905)</v>
      </c>
      <c r="D788" t="str">
        <f t="shared" si="113"/>
        <v>1.3 (905.A1A, 905.A1C, 905.A1D, 905.A1F, 905.A1H)</v>
      </c>
      <c r="E788" t="s">
        <v>17</v>
      </c>
      <c r="F788" t="s">
        <v>18</v>
      </c>
    </row>
    <row r="789" spans="1:6">
      <c r="A789">
        <v>91</v>
      </c>
      <c r="B789" t="s">
        <v>77</v>
      </c>
      <c r="C789" t="str">
        <f t="shared" si="110"/>
        <v>33 (905)</v>
      </c>
      <c r="D789" t="str">
        <f t="shared" ref="D789:D796" si="114">"1.5 (905.A2A)"</f>
        <v>1.5 (905.A2A)</v>
      </c>
      <c r="E789" t="s">
        <v>7</v>
      </c>
      <c r="F789" t="s">
        <v>8</v>
      </c>
    </row>
    <row r="790" spans="1:6">
      <c r="A790">
        <v>91</v>
      </c>
      <c r="B790" t="s">
        <v>77</v>
      </c>
      <c r="C790" t="str">
        <f t="shared" si="110"/>
        <v>33 (905)</v>
      </c>
      <c r="D790" t="str">
        <f t="shared" si="114"/>
        <v>1.5 (905.A2A)</v>
      </c>
      <c r="E790" t="s">
        <v>9</v>
      </c>
      <c r="F790" t="s">
        <v>101</v>
      </c>
    </row>
    <row r="791" spans="1:6">
      <c r="A791">
        <v>91</v>
      </c>
      <c r="B791" t="s">
        <v>77</v>
      </c>
      <c r="C791" t="str">
        <f t="shared" si="110"/>
        <v>33 (905)</v>
      </c>
      <c r="D791" t="str">
        <f t="shared" si="114"/>
        <v>1.5 (905.A2A)</v>
      </c>
      <c r="E791" t="s">
        <v>11</v>
      </c>
      <c r="F791">
        <v>4</v>
      </c>
    </row>
    <row r="792" spans="1:6">
      <c r="A792">
        <v>91</v>
      </c>
      <c r="B792" t="s">
        <v>77</v>
      </c>
      <c r="C792" t="str">
        <f t="shared" si="110"/>
        <v>33 (905)</v>
      </c>
      <c r="D792" t="str">
        <f t="shared" si="114"/>
        <v>1.5 (905.A2A)</v>
      </c>
      <c r="E792" t="s">
        <v>12</v>
      </c>
      <c r="F792">
        <v>2</v>
      </c>
    </row>
    <row r="793" spans="1:6">
      <c r="A793">
        <v>91</v>
      </c>
      <c r="B793" t="s">
        <v>77</v>
      </c>
      <c r="C793" t="str">
        <f t="shared" si="110"/>
        <v>33 (905)</v>
      </c>
      <c r="D793" t="str">
        <f t="shared" si="114"/>
        <v>1.5 (905.A2A)</v>
      </c>
      <c r="E793" t="s">
        <v>25</v>
      </c>
      <c r="F793" t="s">
        <v>26</v>
      </c>
    </row>
    <row r="794" spans="1:6">
      <c r="A794">
        <v>91</v>
      </c>
      <c r="B794" t="s">
        <v>77</v>
      </c>
      <c r="C794" t="str">
        <f t="shared" si="110"/>
        <v>33 (905)</v>
      </c>
      <c r="D794" t="str">
        <f t="shared" si="114"/>
        <v>1.5 (905.A2A)</v>
      </c>
      <c r="E794" t="s">
        <v>13</v>
      </c>
      <c r="F794" t="s">
        <v>14</v>
      </c>
    </row>
    <row r="795" spans="1:6">
      <c r="A795">
        <v>91</v>
      </c>
      <c r="B795" t="s">
        <v>77</v>
      </c>
      <c r="C795" t="str">
        <f t="shared" si="110"/>
        <v>33 (905)</v>
      </c>
      <c r="D795" t="str">
        <f t="shared" si="114"/>
        <v>1.5 (905.A2A)</v>
      </c>
      <c r="E795" t="s">
        <v>15</v>
      </c>
      <c r="F795" t="s">
        <v>16</v>
      </c>
    </row>
    <row r="796" spans="1:6">
      <c r="A796">
        <v>91</v>
      </c>
      <c r="B796" t="s">
        <v>77</v>
      </c>
      <c r="C796" t="str">
        <f t="shared" si="110"/>
        <v>33 (905)</v>
      </c>
      <c r="D796" t="str">
        <f t="shared" si="114"/>
        <v>1.5 (905.A2A)</v>
      </c>
      <c r="E796" t="s">
        <v>17</v>
      </c>
      <c r="F796" t="s">
        <v>18</v>
      </c>
    </row>
    <row r="797" spans="1:6">
      <c r="A797">
        <v>92</v>
      </c>
      <c r="B797" t="s">
        <v>89</v>
      </c>
      <c r="C797" t="str">
        <f t="shared" ref="C797:C803" si="115">"FORMULA"</f>
        <v>FORMULA</v>
      </c>
      <c r="D797" t="str">
        <f t="shared" ref="D797:D803" si="116">"JUNIOR"</f>
        <v>JUNIOR</v>
      </c>
      <c r="E797" t="s">
        <v>7</v>
      </c>
      <c r="F797" t="s">
        <v>8</v>
      </c>
    </row>
    <row r="798" spans="1:6">
      <c r="A798">
        <v>92</v>
      </c>
      <c r="B798" t="s">
        <v>89</v>
      </c>
      <c r="C798" t="str">
        <f t="shared" si="115"/>
        <v>FORMULA</v>
      </c>
      <c r="D798" t="str">
        <f t="shared" si="116"/>
        <v>JUNIOR</v>
      </c>
      <c r="E798" t="s">
        <v>9</v>
      </c>
      <c r="F798" t="s">
        <v>102</v>
      </c>
    </row>
    <row r="799" spans="1:6">
      <c r="A799">
        <v>92</v>
      </c>
      <c r="B799" t="s">
        <v>89</v>
      </c>
      <c r="C799" t="str">
        <f t="shared" si="115"/>
        <v>FORMULA</v>
      </c>
      <c r="D799" t="str">
        <f t="shared" si="116"/>
        <v>JUNIOR</v>
      </c>
      <c r="E799" t="s">
        <v>11</v>
      </c>
      <c r="F799">
        <v>4</v>
      </c>
    </row>
    <row r="800" spans="1:6">
      <c r="A800">
        <v>92</v>
      </c>
      <c r="B800" t="s">
        <v>89</v>
      </c>
      <c r="C800" t="str">
        <f t="shared" si="115"/>
        <v>FORMULA</v>
      </c>
      <c r="D800" t="str">
        <f t="shared" si="116"/>
        <v>JUNIOR</v>
      </c>
      <c r="E800" t="s">
        <v>12</v>
      </c>
      <c r="F800">
        <v>2</v>
      </c>
    </row>
    <row r="801" spans="1:6">
      <c r="A801">
        <v>92</v>
      </c>
      <c r="B801" t="s">
        <v>89</v>
      </c>
      <c r="C801" t="str">
        <f t="shared" si="115"/>
        <v>FORMULA</v>
      </c>
      <c r="D801" t="str">
        <f t="shared" si="116"/>
        <v>JUNIOR</v>
      </c>
      <c r="E801" t="s">
        <v>13</v>
      </c>
      <c r="F801" t="s">
        <v>14</v>
      </c>
    </row>
    <row r="802" spans="1:6">
      <c r="A802">
        <v>92</v>
      </c>
      <c r="B802" t="s">
        <v>89</v>
      </c>
      <c r="C802" t="str">
        <f t="shared" si="115"/>
        <v>FORMULA</v>
      </c>
      <c r="D802" t="str">
        <f t="shared" si="116"/>
        <v>JUNIOR</v>
      </c>
      <c r="E802" t="s">
        <v>15</v>
      </c>
      <c r="F802" t="s">
        <v>29</v>
      </c>
    </row>
    <row r="803" spans="1:6">
      <c r="A803">
        <v>92</v>
      </c>
      <c r="B803" t="s">
        <v>89</v>
      </c>
      <c r="C803" t="str">
        <f t="shared" si="115"/>
        <v>FORMULA</v>
      </c>
      <c r="D803" t="str">
        <f t="shared" si="116"/>
        <v>JUNIOR</v>
      </c>
      <c r="E803" t="s">
        <v>17</v>
      </c>
      <c r="F803" t="s">
        <v>18</v>
      </c>
    </row>
    <row r="804" spans="1:6">
      <c r="A804">
        <v>93</v>
      </c>
      <c r="B804" t="s">
        <v>77</v>
      </c>
      <c r="C804" t="str">
        <f t="shared" ref="C804:C836" si="117">"33 (905)"</f>
        <v>33 (905)</v>
      </c>
      <c r="D804" t="str">
        <f t="shared" ref="D804:D811" si="118">"1.5 (905.A2)"</f>
        <v>1.5 (905.A2)</v>
      </c>
      <c r="E804" t="s">
        <v>7</v>
      </c>
      <c r="F804" t="s">
        <v>8</v>
      </c>
    </row>
    <row r="805" spans="1:6">
      <c r="A805">
        <v>93</v>
      </c>
      <c r="B805" t="s">
        <v>77</v>
      </c>
      <c r="C805" t="str">
        <f t="shared" si="117"/>
        <v>33 (905)</v>
      </c>
      <c r="D805" t="str">
        <f t="shared" si="118"/>
        <v>1.5 (905.A2)</v>
      </c>
      <c r="E805" t="s">
        <v>9</v>
      </c>
      <c r="F805" t="s">
        <v>103</v>
      </c>
    </row>
    <row r="806" spans="1:6">
      <c r="A806">
        <v>93</v>
      </c>
      <c r="B806" t="s">
        <v>77</v>
      </c>
      <c r="C806" t="str">
        <f t="shared" si="117"/>
        <v>33 (905)</v>
      </c>
      <c r="D806" t="str">
        <f t="shared" si="118"/>
        <v>1.5 (905.A2)</v>
      </c>
      <c r="E806" t="s">
        <v>11</v>
      </c>
      <c r="F806">
        <v>4</v>
      </c>
    </row>
    <row r="807" spans="1:6">
      <c r="A807">
        <v>93</v>
      </c>
      <c r="B807" t="s">
        <v>77</v>
      </c>
      <c r="C807" t="str">
        <f t="shared" si="117"/>
        <v>33 (905)</v>
      </c>
      <c r="D807" t="str">
        <f t="shared" si="118"/>
        <v>1.5 (905.A2)</v>
      </c>
      <c r="E807" t="s">
        <v>12</v>
      </c>
      <c r="F807">
        <v>2</v>
      </c>
    </row>
    <row r="808" spans="1:6">
      <c r="A808">
        <v>93</v>
      </c>
      <c r="B808" t="s">
        <v>77</v>
      </c>
      <c r="C808" t="str">
        <f t="shared" si="117"/>
        <v>33 (905)</v>
      </c>
      <c r="D808" t="str">
        <f t="shared" si="118"/>
        <v>1.5 (905.A2)</v>
      </c>
      <c r="E808" t="s">
        <v>25</v>
      </c>
      <c r="F808" t="s">
        <v>26</v>
      </c>
    </row>
    <row r="809" spans="1:6">
      <c r="A809">
        <v>93</v>
      </c>
      <c r="B809" t="s">
        <v>77</v>
      </c>
      <c r="C809" t="str">
        <f t="shared" si="117"/>
        <v>33 (905)</v>
      </c>
      <c r="D809" t="str">
        <f t="shared" si="118"/>
        <v>1.5 (905.A2)</v>
      </c>
      <c r="E809" t="s">
        <v>13</v>
      </c>
      <c r="F809" t="s">
        <v>14</v>
      </c>
    </row>
    <row r="810" spans="1:6">
      <c r="A810">
        <v>93</v>
      </c>
      <c r="B810" t="s">
        <v>77</v>
      </c>
      <c r="C810" t="str">
        <f t="shared" si="117"/>
        <v>33 (905)</v>
      </c>
      <c r="D810" t="str">
        <f t="shared" si="118"/>
        <v>1.5 (905.A2)</v>
      </c>
      <c r="E810" t="s">
        <v>15</v>
      </c>
      <c r="F810" t="s">
        <v>16</v>
      </c>
    </row>
    <row r="811" spans="1:6">
      <c r="A811">
        <v>93</v>
      </c>
      <c r="B811" t="s">
        <v>77</v>
      </c>
      <c r="C811" t="str">
        <f t="shared" si="117"/>
        <v>33 (905)</v>
      </c>
      <c r="D811" t="str">
        <f t="shared" si="118"/>
        <v>1.5 (905.A2)</v>
      </c>
      <c r="E811" t="s">
        <v>17</v>
      </c>
      <c r="F811" t="s">
        <v>18</v>
      </c>
    </row>
    <row r="812" spans="1:6">
      <c r="A812">
        <v>94</v>
      </c>
      <c r="B812" t="s">
        <v>77</v>
      </c>
      <c r="C812" t="str">
        <f t="shared" si="117"/>
        <v>33 (905)</v>
      </c>
      <c r="D812" t="str">
        <f t="shared" ref="D812:D819" si="119">"1.5 QV (905.A2N, 905.A2V)"</f>
        <v>1.5 QV (905.A2N, 905.A2V)</v>
      </c>
      <c r="E812" t="s">
        <v>7</v>
      </c>
      <c r="F812" t="s">
        <v>8</v>
      </c>
    </row>
    <row r="813" spans="1:6">
      <c r="A813">
        <v>94</v>
      </c>
      <c r="B813" t="s">
        <v>77</v>
      </c>
      <c r="C813" t="str">
        <f t="shared" si="117"/>
        <v>33 (905)</v>
      </c>
      <c r="D813" t="str">
        <f t="shared" si="119"/>
        <v>1.5 QV (905.A2N, 905.A2V)</v>
      </c>
      <c r="E813" t="s">
        <v>9</v>
      </c>
      <c r="F813" t="s">
        <v>104</v>
      </c>
    </row>
    <row r="814" spans="1:6">
      <c r="A814">
        <v>94</v>
      </c>
      <c r="B814" t="s">
        <v>77</v>
      </c>
      <c r="C814" t="str">
        <f t="shared" si="117"/>
        <v>33 (905)</v>
      </c>
      <c r="D814" t="str">
        <f t="shared" si="119"/>
        <v>1.5 QV (905.A2N, 905.A2V)</v>
      </c>
      <c r="E814" t="s">
        <v>11</v>
      </c>
      <c r="F814">
        <v>4</v>
      </c>
    </row>
    <row r="815" spans="1:6">
      <c r="A815">
        <v>94</v>
      </c>
      <c r="B815" t="s">
        <v>77</v>
      </c>
      <c r="C815" t="str">
        <f t="shared" si="117"/>
        <v>33 (905)</v>
      </c>
      <c r="D815" t="str">
        <f t="shared" si="119"/>
        <v>1.5 QV (905.A2N, 905.A2V)</v>
      </c>
      <c r="E815" t="s">
        <v>12</v>
      </c>
      <c r="F815">
        <v>2</v>
      </c>
    </row>
    <row r="816" spans="1:6">
      <c r="A816">
        <v>94</v>
      </c>
      <c r="B816" t="s">
        <v>77</v>
      </c>
      <c r="C816" t="str">
        <f t="shared" si="117"/>
        <v>33 (905)</v>
      </c>
      <c r="D816" t="str">
        <f t="shared" si="119"/>
        <v>1.5 QV (905.A2N, 905.A2V)</v>
      </c>
      <c r="E816" t="s">
        <v>25</v>
      </c>
      <c r="F816" t="s">
        <v>26</v>
      </c>
    </row>
    <row r="817" spans="1:6">
      <c r="A817">
        <v>94</v>
      </c>
      <c r="B817" t="s">
        <v>77</v>
      </c>
      <c r="C817" t="str">
        <f t="shared" si="117"/>
        <v>33 (905)</v>
      </c>
      <c r="D817" t="str">
        <f t="shared" si="119"/>
        <v>1.5 QV (905.A2N, 905.A2V)</v>
      </c>
      <c r="E817" t="s">
        <v>13</v>
      </c>
      <c r="F817" t="s">
        <v>14</v>
      </c>
    </row>
    <row r="818" spans="1:6">
      <c r="A818">
        <v>94</v>
      </c>
      <c r="B818" t="s">
        <v>77</v>
      </c>
      <c r="C818" t="str">
        <f t="shared" si="117"/>
        <v>33 (905)</v>
      </c>
      <c r="D818" t="str">
        <f t="shared" si="119"/>
        <v>1.5 QV (905.A2N, 905.A2V)</v>
      </c>
      <c r="E818" t="s">
        <v>15</v>
      </c>
      <c r="F818" t="s">
        <v>16</v>
      </c>
    </row>
    <row r="819" spans="1:6">
      <c r="A819">
        <v>94</v>
      </c>
      <c r="B819" t="s">
        <v>77</v>
      </c>
      <c r="C819" t="str">
        <f t="shared" si="117"/>
        <v>33 (905)</v>
      </c>
      <c r="D819" t="str">
        <f t="shared" si="119"/>
        <v>1.5 QV (905.A2N, 905.A2V)</v>
      </c>
      <c r="E819" t="s">
        <v>17</v>
      </c>
      <c r="F819" t="s">
        <v>18</v>
      </c>
    </row>
    <row r="820" spans="1:6">
      <c r="A820">
        <v>95</v>
      </c>
      <c r="B820" t="s">
        <v>77</v>
      </c>
      <c r="C820" t="str">
        <f t="shared" si="117"/>
        <v>33 (905)</v>
      </c>
      <c r="D820" t="str">
        <f t="shared" ref="D820:D828" si="120">"1.7 i.e. (905.A3D)"</f>
        <v>1.7 i.e. (905.A3D)</v>
      </c>
      <c r="E820" t="s">
        <v>7</v>
      </c>
      <c r="F820" t="s">
        <v>8</v>
      </c>
    </row>
    <row r="821" spans="1:6">
      <c r="A821">
        <v>95</v>
      </c>
      <c r="B821" t="s">
        <v>77</v>
      </c>
      <c r="C821" t="str">
        <f t="shared" si="117"/>
        <v>33 (905)</v>
      </c>
      <c r="D821" t="str">
        <f t="shared" si="120"/>
        <v>1.7 i.e. (905.A3D)</v>
      </c>
      <c r="E821" t="s">
        <v>9</v>
      </c>
      <c r="F821" t="s">
        <v>96</v>
      </c>
    </row>
    <row r="822" spans="1:6">
      <c r="A822">
        <v>95</v>
      </c>
      <c r="B822" t="s">
        <v>77</v>
      </c>
      <c r="C822" t="str">
        <f t="shared" si="117"/>
        <v>33 (905)</v>
      </c>
      <c r="D822" t="str">
        <f t="shared" si="120"/>
        <v>1.7 i.e. (905.A3D)</v>
      </c>
      <c r="E822" t="s">
        <v>11</v>
      </c>
      <c r="F822">
        <v>4</v>
      </c>
    </row>
    <row r="823" spans="1:6">
      <c r="A823">
        <v>95</v>
      </c>
      <c r="B823" t="s">
        <v>77</v>
      </c>
      <c r="C823" t="str">
        <f t="shared" si="117"/>
        <v>33 (905)</v>
      </c>
      <c r="D823" t="str">
        <f t="shared" si="120"/>
        <v>1.7 i.e. (905.A3D)</v>
      </c>
      <c r="E823" t="s">
        <v>12</v>
      </c>
      <c r="F823">
        <v>2</v>
      </c>
    </row>
    <row r="824" spans="1:6">
      <c r="A824">
        <v>95</v>
      </c>
      <c r="B824" t="s">
        <v>77</v>
      </c>
      <c r="C824" t="str">
        <f t="shared" si="117"/>
        <v>33 (905)</v>
      </c>
      <c r="D824" t="str">
        <f t="shared" si="120"/>
        <v>1.7 i.e. (905.A3D)</v>
      </c>
      <c r="E824" t="s">
        <v>25</v>
      </c>
      <c r="F824" t="s">
        <v>26</v>
      </c>
    </row>
    <row r="825" spans="1:6">
      <c r="A825">
        <v>95</v>
      </c>
      <c r="B825" t="s">
        <v>77</v>
      </c>
      <c r="C825" t="str">
        <f t="shared" si="117"/>
        <v>33 (905)</v>
      </c>
      <c r="D825" t="str">
        <f t="shared" si="120"/>
        <v>1.7 i.e. (905.A3D)</v>
      </c>
      <c r="E825" t="s">
        <v>13</v>
      </c>
      <c r="F825" t="s">
        <v>14</v>
      </c>
    </row>
    <row r="826" spans="1:6">
      <c r="A826">
        <v>95</v>
      </c>
      <c r="B826" t="s">
        <v>77</v>
      </c>
      <c r="C826" t="str">
        <f t="shared" si="117"/>
        <v>33 (905)</v>
      </c>
      <c r="D826" t="str">
        <f t="shared" si="120"/>
        <v>1.7 i.e. (905.A3D)</v>
      </c>
      <c r="E826" t="s">
        <v>27</v>
      </c>
      <c r="F826" t="s">
        <v>43</v>
      </c>
    </row>
    <row r="827" spans="1:6">
      <c r="A827">
        <v>95</v>
      </c>
      <c r="B827" t="s">
        <v>77</v>
      </c>
      <c r="C827" t="str">
        <f t="shared" si="117"/>
        <v>33 (905)</v>
      </c>
      <c r="D827" t="str">
        <f t="shared" si="120"/>
        <v>1.7 i.e. (905.A3D)</v>
      </c>
      <c r="E827" t="s">
        <v>15</v>
      </c>
      <c r="F827" t="s">
        <v>16</v>
      </c>
    </row>
    <row r="828" spans="1:6">
      <c r="A828">
        <v>95</v>
      </c>
      <c r="B828" t="s">
        <v>77</v>
      </c>
      <c r="C828" t="str">
        <f t="shared" si="117"/>
        <v>33 (905)</v>
      </c>
      <c r="D828" t="str">
        <f t="shared" si="120"/>
        <v>1.7 i.e. (905.A3D)</v>
      </c>
      <c r="E828" t="s">
        <v>17</v>
      </c>
      <c r="F828" t="s">
        <v>18</v>
      </c>
    </row>
    <row r="829" spans="1:6">
      <c r="A829">
        <v>96</v>
      </c>
      <c r="B829" t="s">
        <v>77</v>
      </c>
      <c r="C829" t="str">
        <f t="shared" si="117"/>
        <v>33 (905)</v>
      </c>
      <c r="D829" t="str">
        <f t="shared" ref="D829:D836" si="121">"1.7 QV (905.A3)"</f>
        <v>1.7 QV (905.A3)</v>
      </c>
      <c r="E829" t="s">
        <v>7</v>
      </c>
      <c r="F829" t="s">
        <v>8</v>
      </c>
    </row>
    <row r="830" spans="1:6">
      <c r="A830">
        <v>96</v>
      </c>
      <c r="B830" t="s">
        <v>77</v>
      </c>
      <c r="C830" t="str">
        <f t="shared" si="117"/>
        <v>33 (905)</v>
      </c>
      <c r="D830" t="str">
        <f t="shared" si="121"/>
        <v>1.7 QV (905.A3)</v>
      </c>
      <c r="E830" t="s">
        <v>9</v>
      </c>
      <c r="F830" t="s">
        <v>105</v>
      </c>
    </row>
    <row r="831" spans="1:6">
      <c r="A831">
        <v>96</v>
      </c>
      <c r="B831" t="s">
        <v>77</v>
      </c>
      <c r="C831" t="str">
        <f t="shared" si="117"/>
        <v>33 (905)</v>
      </c>
      <c r="D831" t="str">
        <f t="shared" si="121"/>
        <v>1.7 QV (905.A3)</v>
      </c>
      <c r="E831" t="s">
        <v>11</v>
      </c>
      <c r="F831">
        <v>4</v>
      </c>
    </row>
    <row r="832" spans="1:6">
      <c r="A832">
        <v>96</v>
      </c>
      <c r="B832" t="s">
        <v>77</v>
      </c>
      <c r="C832" t="str">
        <f t="shared" si="117"/>
        <v>33 (905)</v>
      </c>
      <c r="D832" t="str">
        <f t="shared" si="121"/>
        <v>1.7 QV (905.A3)</v>
      </c>
      <c r="E832" t="s">
        <v>12</v>
      </c>
      <c r="F832">
        <v>2</v>
      </c>
    </row>
    <row r="833" spans="1:6">
      <c r="A833">
        <v>96</v>
      </c>
      <c r="B833" t="s">
        <v>77</v>
      </c>
      <c r="C833" t="str">
        <f t="shared" si="117"/>
        <v>33 (905)</v>
      </c>
      <c r="D833" t="str">
        <f t="shared" si="121"/>
        <v>1.7 QV (905.A3)</v>
      </c>
      <c r="E833" t="s">
        <v>25</v>
      </c>
      <c r="F833" t="s">
        <v>26</v>
      </c>
    </row>
    <row r="834" spans="1:6">
      <c r="A834">
        <v>96</v>
      </c>
      <c r="B834" t="s">
        <v>77</v>
      </c>
      <c r="C834" t="str">
        <f t="shared" si="117"/>
        <v>33 (905)</v>
      </c>
      <c r="D834" t="str">
        <f t="shared" si="121"/>
        <v>1.7 QV (905.A3)</v>
      </c>
      <c r="E834" t="s">
        <v>13</v>
      </c>
      <c r="F834" t="s">
        <v>14</v>
      </c>
    </row>
    <row r="835" spans="1:6">
      <c r="A835">
        <v>96</v>
      </c>
      <c r="B835" t="s">
        <v>77</v>
      </c>
      <c r="C835" t="str">
        <f t="shared" si="117"/>
        <v>33 (905)</v>
      </c>
      <c r="D835" t="str">
        <f t="shared" si="121"/>
        <v>1.7 QV (905.A3)</v>
      </c>
      <c r="E835" t="s">
        <v>15</v>
      </c>
      <c r="F835" t="s">
        <v>16</v>
      </c>
    </row>
    <row r="836" spans="1:6">
      <c r="A836">
        <v>96</v>
      </c>
      <c r="B836" t="s">
        <v>77</v>
      </c>
      <c r="C836" t="str">
        <f t="shared" si="117"/>
        <v>33 (905)</v>
      </c>
      <c r="D836" t="str">
        <f t="shared" si="121"/>
        <v>1.7 QV (905.A3)</v>
      </c>
      <c r="E836" t="s">
        <v>17</v>
      </c>
      <c r="F836" t="s">
        <v>18</v>
      </c>
    </row>
    <row r="837" spans="1:6">
      <c r="A837">
        <v>97</v>
      </c>
      <c r="B837" t="s">
        <v>77</v>
      </c>
      <c r="C837" t="str">
        <f t="shared" ref="C837:C869" si="122">"33 Sportwagon (905A)"</f>
        <v>33 Sportwagon (905A)</v>
      </c>
      <c r="D837" t="str">
        <f t="shared" ref="D837:D844" si="123">"1.5 4x4 (905.A2B, 905.A2C)"</f>
        <v>1.5 4x4 (905.A2B, 905.A2C)</v>
      </c>
      <c r="E837" t="s">
        <v>7</v>
      </c>
      <c r="F837" t="s">
        <v>8</v>
      </c>
    </row>
    <row r="838" spans="1:6">
      <c r="A838">
        <v>97</v>
      </c>
      <c r="B838" t="s">
        <v>77</v>
      </c>
      <c r="C838" t="str">
        <f t="shared" si="122"/>
        <v>33 Sportwagon (905A)</v>
      </c>
      <c r="D838" t="str">
        <f t="shared" si="123"/>
        <v>1.5 4x4 (905.A2B, 905.A2C)</v>
      </c>
      <c r="E838" t="s">
        <v>9</v>
      </c>
      <c r="F838" t="s">
        <v>106</v>
      </c>
    </row>
    <row r="839" spans="1:6">
      <c r="A839">
        <v>97</v>
      </c>
      <c r="B839" t="s">
        <v>77</v>
      </c>
      <c r="C839" t="str">
        <f t="shared" si="122"/>
        <v>33 Sportwagon (905A)</v>
      </c>
      <c r="D839" t="str">
        <f t="shared" si="123"/>
        <v>1.5 4x4 (905.A2B, 905.A2C)</v>
      </c>
      <c r="E839" t="s">
        <v>11</v>
      </c>
      <c r="F839">
        <v>4</v>
      </c>
    </row>
    <row r="840" spans="1:6">
      <c r="A840">
        <v>97</v>
      </c>
      <c r="B840" t="s">
        <v>77</v>
      </c>
      <c r="C840" t="str">
        <f t="shared" si="122"/>
        <v>33 Sportwagon (905A)</v>
      </c>
      <c r="D840" t="str">
        <f t="shared" si="123"/>
        <v>1.5 4x4 (905.A2B, 905.A2C)</v>
      </c>
      <c r="E840" t="s">
        <v>12</v>
      </c>
      <c r="F840">
        <v>2</v>
      </c>
    </row>
    <row r="841" spans="1:6">
      <c r="A841">
        <v>97</v>
      </c>
      <c r="B841" t="s">
        <v>77</v>
      </c>
      <c r="C841" t="str">
        <f t="shared" si="122"/>
        <v>33 Sportwagon (905A)</v>
      </c>
      <c r="D841" t="str">
        <f t="shared" si="123"/>
        <v>1.5 4x4 (905.A2B, 905.A2C)</v>
      </c>
      <c r="E841" t="s">
        <v>25</v>
      </c>
      <c r="F841" t="s">
        <v>26</v>
      </c>
    </row>
    <row r="842" spans="1:6">
      <c r="A842">
        <v>97</v>
      </c>
      <c r="B842" t="s">
        <v>77</v>
      </c>
      <c r="C842" t="str">
        <f t="shared" si="122"/>
        <v>33 Sportwagon (905A)</v>
      </c>
      <c r="D842" t="str">
        <f t="shared" si="123"/>
        <v>1.5 4x4 (905.A2B, 905.A2C)</v>
      </c>
      <c r="E842" t="s">
        <v>13</v>
      </c>
      <c r="F842" t="s">
        <v>14</v>
      </c>
    </row>
    <row r="843" spans="1:6">
      <c r="A843">
        <v>97</v>
      </c>
      <c r="B843" t="s">
        <v>77</v>
      </c>
      <c r="C843" t="str">
        <f t="shared" si="122"/>
        <v>33 Sportwagon (905A)</v>
      </c>
      <c r="D843" t="str">
        <f t="shared" si="123"/>
        <v>1.5 4x4 (905.A2B, 905.A2C)</v>
      </c>
      <c r="E843" t="s">
        <v>15</v>
      </c>
      <c r="F843" t="s">
        <v>58</v>
      </c>
    </row>
    <row r="844" spans="1:6">
      <c r="A844">
        <v>97</v>
      </c>
      <c r="B844" t="s">
        <v>77</v>
      </c>
      <c r="C844" t="str">
        <f t="shared" si="122"/>
        <v>33 Sportwagon (905A)</v>
      </c>
      <c r="D844" t="str">
        <f t="shared" si="123"/>
        <v>1.5 4x4 (905.A2B, 905.A2C)</v>
      </c>
      <c r="E844" t="s">
        <v>17</v>
      </c>
      <c r="F844" t="s">
        <v>18</v>
      </c>
    </row>
    <row r="845" spans="1:6">
      <c r="A845">
        <v>98</v>
      </c>
      <c r="B845" t="s">
        <v>77</v>
      </c>
      <c r="C845" t="str">
        <f t="shared" si="122"/>
        <v>33 Sportwagon (905A)</v>
      </c>
      <c r="D845" t="str">
        <f t="shared" ref="D845:D852" si="124">"1.5 4x4"</f>
        <v>1.5 4x4</v>
      </c>
      <c r="E845" t="s">
        <v>7</v>
      </c>
      <c r="F845" t="s">
        <v>8</v>
      </c>
    </row>
    <row r="846" spans="1:6">
      <c r="A846">
        <v>98</v>
      </c>
      <c r="B846" t="s">
        <v>77</v>
      </c>
      <c r="C846" t="str">
        <f t="shared" si="122"/>
        <v>33 Sportwagon (905A)</v>
      </c>
      <c r="D846" t="str">
        <f t="shared" si="124"/>
        <v>1.5 4x4</v>
      </c>
      <c r="E846" t="s">
        <v>9</v>
      </c>
      <c r="F846" t="s">
        <v>103</v>
      </c>
    </row>
    <row r="847" spans="1:6">
      <c r="A847">
        <v>98</v>
      </c>
      <c r="B847" t="s">
        <v>77</v>
      </c>
      <c r="C847" t="str">
        <f t="shared" si="122"/>
        <v>33 Sportwagon (905A)</v>
      </c>
      <c r="D847" t="str">
        <f t="shared" si="124"/>
        <v>1.5 4x4</v>
      </c>
      <c r="E847" t="s">
        <v>11</v>
      </c>
      <c r="F847">
        <v>4</v>
      </c>
    </row>
    <row r="848" spans="1:6">
      <c r="A848">
        <v>98</v>
      </c>
      <c r="B848" t="s">
        <v>77</v>
      </c>
      <c r="C848" t="str">
        <f t="shared" si="122"/>
        <v>33 Sportwagon (905A)</v>
      </c>
      <c r="D848" t="str">
        <f t="shared" si="124"/>
        <v>1.5 4x4</v>
      </c>
      <c r="E848" t="s">
        <v>12</v>
      </c>
      <c r="F848">
        <v>2</v>
      </c>
    </row>
    <row r="849" spans="1:6">
      <c r="A849">
        <v>98</v>
      </c>
      <c r="B849" t="s">
        <v>77</v>
      </c>
      <c r="C849" t="str">
        <f t="shared" si="122"/>
        <v>33 Sportwagon (905A)</v>
      </c>
      <c r="D849" t="str">
        <f t="shared" si="124"/>
        <v>1.5 4x4</v>
      </c>
      <c r="E849" t="s">
        <v>25</v>
      </c>
      <c r="F849" t="s">
        <v>26</v>
      </c>
    </row>
    <row r="850" spans="1:6">
      <c r="A850">
        <v>98</v>
      </c>
      <c r="B850" t="s">
        <v>77</v>
      </c>
      <c r="C850" t="str">
        <f t="shared" si="122"/>
        <v>33 Sportwagon (905A)</v>
      </c>
      <c r="D850" t="str">
        <f t="shared" si="124"/>
        <v>1.5 4x4</v>
      </c>
      <c r="E850" t="s">
        <v>13</v>
      </c>
      <c r="F850" t="s">
        <v>14</v>
      </c>
    </row>
    <row r="851" spans="1:6">
      <c r="A851">
        <v>98</v>
      </c>
      <c r="B851" t="s">
        <v>77</v>
      </c>
      <c r="C851" t="str">
        <f t="shared" si="122"/>
        <v>33 Sportwagon (905A)</v>
      </c>
      <c r="D851" t="str">
        <f t="shared" si="124"/>
        <v>1.5 4x4</v>
      </c>
      <c r="E851" t="s">
        <v>15</v>
      </c>
      <c r="F851" t="s">
        <v>58</v>
      </c>
    </row>
    <row r="852" spans="1:6">
      <c r="A852">
        <v>98</v>
      </c>
      <c r="B852" t="s">
        <v>77</v>
      </c>
      <c r="C852" t="str">
        <f t="shared" si="122"/>
        <v>33 Sportwagon (905A)</v>
      </c>
      <c r="D852" t="str">
        <f t="shared" si="124"/>
        <v>1.5 4x4</v>
      </c>
      <c r="E852" t="s">
        <v>17</v>
      </c>
      <c r="F852" t="s">
        <v>18</v>
      </c>
    </row>
    <row r="853" spans="1:6">
      <c r="A853">
        <v>99</v>
      </c>
      <c r="B853" t="s">
        <v>77</v>
      </c>
      <c r="C853" t="str">
        <f t="shared" si="122"/>
        <v>33 Sportwagon (905A)</v>
      </c>
      <c r="D853" t="str">
        <f t="shared" ref="D853:D860" si="125">"1.5 4x4 (905.A2U)"</f>
        <v>1.5 4x4 (905.A2U)</v>
      </c>
      <c r="E853" t="s">
        <v>7</v>
      </c>
      <c r="F853" t="s">
        <v>8</v>
      </c>
    </row>
    <row r="854" spans="1:6">
      <c r="A854">
        <v>99</v>
      </c>
      <c r="B854" t="s">
        <v>77</v>
      </c>
      <c r="C854" t="str">
        <f t="shared" si="122"/>
        <v>33 Sportwagon (905A)</v>
      </c>
      <c r="D854" t="str">
        <f t="shared" si="125"/>
        <v>1.5 4x4 (905.A2U)</v>
      </c>
      <c r="E854" t="s">
        <v>9</v>
      </c>
      <c r="F854" t="s">
        <v>104</v>
      </c>
    </row>
    <row r="855" spans="1:6">
      <c r="A855">
        <v>99</v>
      </c>
      <c r="B855" t="s">
        <v>77</v>
      </c>
      <c r="C855" t="str">
        <f t="shared" si="122"/>
        <v>33 Sportwagon (905A)</v>
      </c>
      <c r="D855" t="str">
        <f t="shared" si="125"/>
        <v>1.5 4x4 (905.A2U)</v>
      </c>
      <c r="E855" t="s">
        <v>11</v>
      </c>
      <c r="F855">
        <v>4</v>
      </c>
    </row>
    <row r="856" spans="1:6">
      <c r="A856">
        <v>99</v>
      </c>
      <c r="B856" t="s">
        <v>77</v>
      </c>
      <c r="C856" t="str">
        <f t="shared" si="122"/>
        <v>33 Sportwagon (905A)</v>
      </c>
      <c r="D856" t="str">
        <f t="shared" si="125"/>
        <v>1.5 4x4 (905.A2U)</v>
      </c>
      <c r="E856" t="s">
        <v>12</v>
      </c>
      <c r="F856">
        <v>2</v>
      </c>
    </row>
    <row r="857" spans="1:6">
      <c r="A857">
        <v>99</v>
      </c>
      <c r="B857" t="s">
        <v>77</v>
      </c>
      <c r="C857" t="str">
        <f t="shared" si="122"/>
        <v>33 Sportwagon (905A)</v>
      </c>
      <c r="D857" t="str">
        <f t="shared" si="125"/>
        <v>1.5 4x4 (905.A2U)</v>
      </c>
      <c r="E857" t="s">
        <v>25</v>
      </c>
      <c r="F857" t="s">
        <v>26</v>
      </c>
    </row>
    <row r="858" spans="1:6">
      <c r="A858">
        <v>99</v>
      </c>
      <c r="B858" t="s">
        <v>77</v>
      </c>
      <c r="C858" t="str">
        <f t="shared" si="122"/>
        <v>33 Sportwagon (905A)</v>
      </c>
      <c r="D858" t="str">
        <f t="shared" si="125"/>
        <v>1.5 4x4 (905.A2U)</v>
      </c>
      <c r="E858" t="s">
        <v>13</v>
      </c>
      <c r="F858" t="s">
        <v>14</v>
      </c>
    </row>
    <row r="859" spans="1:6">
      <c r="A859">
        <v>99</v>
      </c>
      <c r="B859" t="s">
        <v>77</v>
      </c>
      <c r="C859" t="str">
        <f t="shared" si="122"/>
        <v>33 Sportwagon (905A)</v>
      </c>
      <c r="D859" t="str">
        <f t="shared" si="125"/>
        <v>1.5 4x4 (905.A2U)</v>
      </c>
      <c r="E859" t="s">
        <v>15</v>
      </c>
      <c r="F859" t="s">
        <v>58</v>
      </c>
    </row>
    <row r="860" spans="1:6">
      <c r="A860">
        <v>99</v>
      </c>
      <c r="B860" t="s">
        <v>77</v>
      </c>
      <c r="C860" t="str">
        <f t="shared" si="122"/>
        <v>33 Sportwagon (905A)</v>
      </c>
      <c r="D860" t="str">
        <f t="shared" si="125"/>
        <v>1.5 4x4 (905.A2U)</v>
      </c>
      <c r="E860" t="s">
        <v>17</v>
      </c>
      <c r="F860" t="s">
        <v>18</v>
      </c>
    </row>
    <row r="861" spans="1:6">
      <c r="A861">
        <v>100</v>
      </c>
      <c r="B861" t="s">
        <v>77</v>
      </c>
      <c r="C861" t="str">
        <f t="shared" si="122"/>
        <v>33 Sportwagon (905A)</v>
      </c>
      <c r="D861" t="str">
        <f t="shared" ref="D861:D869" si="126">"1.7 i.e. 4x4"</f>
        <v>1.7 i.e. 4x4</v>
      </c>
      <c r="E861" t="s">
        <v>7</v>
      </c>
      <c r="F861" t="s">
        <v>8</v>
      </c>
    </row>
    <row r="862" spans="1:6">
      <c r="A862">
        <v>100</v>
      </c>
      <c r="B862" t="s">
        <v>77</v>
      </c>
      <c r="C862" t="str">
        <f t="shared" si="122"/>
        <v>33 Sportwagon (905A)</v>
      </c>
      <c r="D862" t="str">
        <f t="shared" si="126"/>
        <v>1.7 i.e. 4x4</v>
      </c>
      <c r="E862" t="s">
        <v>9</v>
      </c>
      <c r="F862" t="s">
        <v>107</v>
      </c>
    </row>
    <row r="863" spans="1:6">
      <c r="A863">
        <v>100</v>
      </c>
      <c r="B863" t="s">
        <v>77</v>
      </c>
      <c r="C863" t="str">
        <f t="shared" si="122"/>
        <v>33 Sportwagon (905A)</v>
      </c>
      <c r="D863" t="str">
        <f t="shared" si="126"/>
        <v>1.7 i.e. 4x4</v>
      </c>
      <c r="E863" t="s">
        <v>11</v>
      </c>
      <c r="F863">
        <v>4</v>
      </c>
    </row>
    <row r="864" spans="1:6">
      <c r="A864">
        <v>100</v>
      </c>
      <c r="B864" t="s">
        <v>77</v>
      </c>
      <c r="C864" t="str">
        <f t="shared" si="122"/>
        <v>33 Sportwagon (905A)</v>
      </c>
      <c r="D864" t="str">
        <f t="shared" si="126"/>
        <v>1.7 i.e. 4x4</v>
      </c>
      <c r="E864" t="s">
        <v>12</v>
      </c>
      <c r="F864">
        <v>2</v>
      </c>
    </row>
    <row r="865" spans="1:6">
      <c r="A865">
        <v>100</v>
      </c>
      <c r="B865" t="s">
        <v>77</v>
      </c>
      <c r="C865" t="str">
        <f t="shared" si="122"/>
        <v>33 Sportwagon (905A)</v>
      </c>
      <c r="D865" t="str">
        <f t="shared" si="126"/>
        <v>1.7 i.e. 4x4</v>
      </c>
      <c r="E865" t="s">
        <v>25</v>
      </c>
      <c r="F865" t="s">
        <v>26</v>
      </c>
    </row>
    <row r="866" spans="1:6">
      <c r="A866">
        <v>100</v>
      </c>
      <c r="B866" t="s">
        <v>77</v>
      </c>
      <c r="C866" t="str">
        <f t="shared" si="122"/>
        <v>33 Sportwagon (905A)</v>
      </c>
      <c r="D866" t="str">
        <f t="shared" si="126"/>
        <v>1.7 i.e. 4x4</v>
      </c>
      <c r="E866" t="s">
        <v>13</v>
      </c>
      <c r="F866" t="s">
        <v>14</v>
      </c>
    </row>
    <row r="867" spans="1:6">
      <c r="A867">
        <v>100</v>
      </c>
      <c r="B867" t="s">
        <v>77</v>
      </c>
      <c r="C867" t="str">
        <f t="shared" si="122"/>
        <v>33 Sportwagon (905A)</v>
      </c>
      <c r="D867" t="str">
        <f t="shared" si="126"/>
        <v>1.7 i.e. 4x4</v>
      </c>
      <c r="E867" t="s">
        <v>27</v>
      </c>
      <c r="F867" t="s">
        <v>43</v>
      </c>
    </row>
    <row r="868" spans="1:6">
      <c r="A868">
        <v>100</v>
      </c>
      <c r="B868" t="s">
        <v>77</v>
      </c>
      <c r="C868" t="str">
        <f t="shared" si="122"/>
        <v>33 Sportwagon (905A)</v>
      </c>
      <c r="D868" t="str">
        <f t="shared" si="126"/>
        <v>1.7 i.e. 4x4</v>
      </c>
      <c r="E868" t="s">
        <v>15</v>
      </c>
      <c r="F868" t="s">
        <v>58</v>
      </c>
    </row>
    <row r="869" spans="1:6">
      <c r="A869">
        <v>100</v>
      </c>
      <c r="B869" t="s">
        <v>77</v>
      </c>
      <c r="C869" t="str">
        <f t="shared" si="122"/>
        <v>33 Sportwagon (905A)</v>
      </c>
      <c r="D869" t="str">
        <f t="shared" si="126"/>
        <v>1.7 i.e. 4x4</v>
      </c>
      <c r="E869" t="s">
        <v>17</v>
      </c>
      <c r="F869" t="s">
        <v>18</v>
      </c>
    </row>
    <row r="870" spans="1:6">
      <c r="A870">
        <v>101</v>
      </c>
      <c r="B870" t="s">
        <v>77</v>
      </c>
      <c r="C870" t="str">
        <f t="shared" ref="C870:C896" si="127">"33 (907A)"</f>
        <v>33 (907A)</v>
      </c>
      <c r="D870" t="str">
        <f t="shared" ref="D870:D887" si="128">"1.4 i.e. (907.A3A, 907.A3B)"</f>
        <v>1.4 i.e. (907.A3A, 907.A3B)</v>
      </c>
      <c r="E870" t="s">
        <v>7</v>
      </c>
      <c r="F870" t="s">
        <v>8</v>
      </c>
    </row>
    <row r="871" spans="1:6">
      <c r="A871">
        <v>101</v>
      </c>
      <c r="B871" t="s">
        <v>77</v>
      </c>
      <c r="C871" t="str">
        <f t="shared" si="127"/>
        <v>33 (907A)</v>
      </c>
      <c r="D871" t="str">
        <f t="shared" si="128"/>
        <v>1.4 i.e. (907.A3A, 907.A3B)</v>
      </c>
      <c r="E871" t="s">
        <v>9</v>
      </c>
      <c r="F871" t="s">
        <v>108</v>
      </c>
    </row>
    <row r="872" spans="1:6">
      <c r="A872">
        <v>101</v>
      </c>
      <c r="B872" t="s">
        <v>77</v>
      </c>
      <c r="C872" t="str">
        <f t="shared" si="127"/>
        <v>33 (907A)</v>
      </c>
      <c r="D872" t="str">
        <f t="shared" si="128"/>
        <v>1.4 i.e. (907.A3A, 907.A3B)</v>
      </c>
      <c r="E872" t="s">
        <v>11</v>
      </c>
      <c r="F872">
        <v>4</v>
      </c>
    </row>
    <row r="873" spans="1:6">
      <c r="A873">
        <v>101</v>
      </c>
      <c r="B873" t="s">
        <v>77</v>
      </c>
      <c r="C873" t="str">
        <f t="shared" si="127"/>
        <v>33 (907A)</v>
      </c>
      <c r="D873" t="str">
        <f t="shared" si="128"/>
        <v>1.4 i.e. (907.A3A, 907.A3B)</v>
      </c>
      <c r="E873" t="s">
        <v>12</v>
      </c>
      <c r="F873">
        <v>2</v>
      </c>
    </row>
    <row r="874" spans="1:6">
      <c r="A874">
        <v>101</v>
      </c>
      <c r="B874" t="s">
        <v>77</v>
      </c>
      <c r="C874" t="str">
        <f t="shared" si="127"/>
        <v>33 (907A)</v>
      </c>
      <c r="D874" t="str">
        <f t="shared" si="128"/>
        <v>1.4 i.e. (907.A3A, 907.A3B)</v>
      </c>
      <c r="E874" t="s">
        <v>25</v>
      </c>
      <c r="F874" t="s">
        <v>26</v>
      </c>
    </row>
    <row r="875" spans="1:6">
      <c r="A875">
        <v>101</v>
      </c>
      <c r="B875" t="s">
        <v>77</v>
      </c>
      <c r="C875" t="str">
        <f t="shared" si="127"/>
        <v>33 (907A)</v>
      </c>
      <c r="D875" t="str">
        <f t="shared" si="128"/>
        <v>1.4 i.e. (907.A3A, 907.A3B)</v>
      </c>
      <c r="E875" t="s">
        <v>13</v>
      </c>
      <c r="F875" t="s">
        <v>14</v>
      </c>
    </row>
    <row r="876" spans="1:6">
      <c r="A876">
        <v>101</v>
      </c>
      <c r="B876" t="s">
        <v>77</v>
      </c>
      <c r="C876" t="str">
        <f t="shared" si="127"/>
        <v>33 (907A)</v>
      </c>
      <c r="D876" t="str">
        <f t="shared" si="128"/>
        <v>1.4 i.e. (907.A3A, 907.A3B)</v>
      </c>
      <c r="E876" t="s">
        <v>27</v>
      </c>
      <c r="F876" t="s">
        <v>43</v>
      </c>
    </row>
    <row r="877" spans="1:6">
      <c r="A877">
        <v>101</v>
      </c>
      <c r="B877" t="s">
        <v>77</v>
      </c>
      <c r="C877" t="str">
        <f t="shared" si="127"/>
        <v>33 (907A)</v>
      </c>
      <c r="D877" t="str">
        <f t="shared" si="128"/>
        <v>1.4 i.e. (907.A3A, 907.A3B)</v>
      </c>
      <c r="E877" t="s">
        <v>15</v>
      </c>
      <c r="F877" t="s">
        <v>16</v>
      </c>
    </row>
    <row r="878" spans="1:6">
      <c r="A878">
        <v>101</v>
      </c>
      <c r="B878" t="s">
        <v>77</v>
      </c>
      <c r="C878" t="str">
        <f t="shared" si="127"/>
        <v>33 (907A)</v>
      </c>
      <c r="D878" t="str">
        <f t="shared" si="128"/>
        <v>1.4 i.e. (907.A3A, 907.A3B)</v>
      </c>
      <c r="E878" t="s">
        <v>17</v>
      </c>
      <c r="F878" t="s">
        <v>18</v>
      </c>
    </row>
    <row r="879" spans="1:6">
      <c r="A879">
        <v>102</v>
      </c>
      <c r="B879" t="s">
        <v>77</v>
      </c>
      <c r="C879" t="str">
        <f t="shared" si="127"/>
        <v>33 (907A)</v>
      </c>
      <c r="D879" t="str">
        <f t="shared" si="128"/>
        <v>1.4 i.e. (907.A3A, 907.A3B)</v>
      </c>
      <c r="E879" t="s">
        <v>7</v>
      </c>
      <c r="F879" t="s">
        <v>8</v>
      </c>
    </row>
    <row r="880" spans="1:6">
      <c r="A880">
        <v>102</v>
      </c>
      <c r="B880" t="s">
        <v>77</v>
      </c>
      <c r="C880" t="str">
        <f t="shared" si="127"/>
        <v>33 (907A)</v>
      </c>
      <c r="D880" t="str">
        <f t="shared" si="128"/>
        <v>1.4 i.e. (907.A3A, 907.A3B)</v>
      </c>
      <c r="E880" t="s">
        <v>9</v>
      </c>
      <c r="F880" t="s">
        <v>108</v>
      </c>
    </row>
    <row r="881" spans="1:6">
      <c r="A881">
        <v>102</v>
      </c>
      <c r="B881" t="s">
        <v>77</v>
      </c>
      <c r="C881" t="str">
        <f t="shared" si="127"/>
        <v>33 (907A)</v>
      </c>
      <c r="D881" t="str">
        <f t="shared" si="128"/>
        <v>1.4 i.e. (907.A3A, 907.A3B)</v>
      </c>
      <c r="E881" t="s">
        <v>11</v>
      </c>
      <c r="F881">
        <v>4</v>
      </c>
    </row>
    <row r="882" spans="1:6">
      <c r="A882">
        <v>102</v>
      </c>
      <c r="B882" t="s">
        <v>77</v>
      </c>
      <c r="C882" t="str">
        <f t="shared" si="127"/>
        <v>33 (907A)</v>
      </c>
      <c r="D882" t="str">
        <f t="shared" si="128"/>
        <v>1.4 i.e. (907.A3A, 907.A3B)</v>
      </c>
      <c r="E882" t="s">
        <v>12</v>
      </c>
      <c r="F882">
        <v>2</v>
      </c>
    </row>
    <row r="883" spans="1:6">
      <c r="A883">
        <v>102</v>
      </c>
      <c r="B883" t="s">
        <v>77</v>
      </c>
      <c r="C883" t="str">
        <f t="shared" si="127"/>
        <v>33 (907A)</v>
      </c>
      <c r="D883" t="str">
        <f t="shared" si="128"/>
        <v>1.4 i.e. (907.A3A, 907.A3B)</v>
      </c>
      <c r="E883" t="s">
        <v>25</v>
      </c>
      <c r="F883" t="s">
        <v>26</v>
      </c>
    </row>
    <row r="884" spans="1:6">
      <c r="A884">
        <v>102</v>
      </c>
      <c r="B884" t="s">
        <v>77</v>
      </c>
      <c r="C884" t="str">
        <f t="shared" si="127"/>
        <v>33 (907A)</v>
      </c>
      <c r="D884" t="str">
        <f t="shared" si="128"/>
        <v>1.4 i.e. (907.A3A, 907.A3B)</v>
      </c>
      <c r="E884" t="s">
        <v>13</v>
      </c>
      <c r="F884" t="s">
        <v>14</v>
      </c>
    </row>
    <row r="885" spans="1:6">
      <c r="A885">
        <v>102</v>
      </c>
      <c r="B885" t="s">
        <v>77</v>
      </c>
      <c r="C885" t="str">
        <f t="shared" si="127"/>
        <v>33 (907A)</v>
      </c>
      <c r="D885" t="str">
        <f t="shared" si="128"/>
        <v>1.4 i.e. (907.A3A, 907.A3B)</v>
      </c>
      <c r="E885" t="s">
        <v>27</v>
      </c>
      <c r="F885" t="s">
        <v>43</v>
      </c>
    </row>
    <row r="886" spans="1:6">
      <c r="A886">
        <v>102</v>
      </c>
      <c r="B886" t="s">
        <v>77</v>
      </c>
      <c r="C886" t="str">
        <f t="shared" si="127"/>
        <v>33 (907A)</v>
      </c>
      <c r="D886" t="str">
        <f t="shared" si="128"/>
        <v>1.4 i.e. (907.A3A, 907.A3B)</v>
      </c>
      <c r="E886" t="s">
        <v>15</v>
      </c>
      <c r="F886" t="s">
        <v>16</v>
      </c>
    </row>
    <row r="887" spans="1:6">
      <c r="A887">
        <v>102</v>
      </c>
      <c r="B887" t="s">
        <v>77</v>
      </c>
      <c r="C887" t="str">
        <f t="shared" si="127"/>
        <v>33 (907A)</v>
      </c>
      <c r="D887" t="str">
        <f t="shared" si="128"/>
        <v>1.4 i.e. (907.A3A, 907.A3B)</v>
      </c>
      <c r="E887" t="s">
        <v>17</v>
      </c>
      <c r="F887" t="s">
        <v>18</v>
      </c>
    </row>
    <row r="888" spans="1:6">
      <c r="A888">
        <v>103</v>
      </c>
      <c r="B888" t="s">
        <v>77</v>
      </c>
      <c r="C888" t="str">
        <f t="shared" si="127"/>
        <v>33 (907A)</v>
      </c>
      <c r="D888" t="str">
        <f t="shared" ref="D888:D896" si="129">"1.7 i.e. (907.A1A)"</f>
        <v>1.7 i.e. (907.A1A)</v>
      </c>
      <c r="E888" t="s">
        <v>7</v>
      </c>
      <c r="F888" t="s">
        <v>8</v>
      </c>
    </row>
    <row r="889" spans="1:6">
      <c r="A889">
        <v>103</v>
      </c>
      <c r="B889" t="s">
        <v>77</v>
      </c>
      <c r="C889" t="str">
        <f t="shared" si="127"/>
        <v>33 (907A)</v>
      </c>
      <c r="D889" t="str">
        <f t="shared" si="129"/>
        <v>1.7 i.e. (907.A1A)</v>
      </c>
      <c r="E889" t="s">
        <v>9</v>
      </c>
      <c r="F889" t="s">
        <v>109</v>
      </c>
    </row>
    <row r="890" spans="1:6">
      <c r="A890">
        <v>103</v>
      </c>
      <c r="B890" t="s">
        <v>77</v>
      </c>
      <c r="C890" t="str">
        <f t="shared" si="127"/>
        <v>33 (907A)</v>
      </c>
      <c r="D890" t="str">
        <f t="shared" si="129"/>
        <v>1.7 i.e. (907.A1A)</v>
      </c>
      <c r="E890" t="s">
        <v>11</v>
      </c>
      <c r="F890">
        <v>4</v>
      </c>
    </row>
    <row r="891" spans="1:6">
      <c r="A891">
        <v>103</v>
      </c>
      <c r="B891" t="s">
        <v>77</v>
      </c>
      <c r="C891" t="str">
        <f t="shared" si="127"/>
        <v>33 (907A)</v>
      </c>
      <c r="D891" t="str">
        <f t="shared" si="129"/>
        <v>1.7 i.e. (907.A1A)</v>
      </c>
      <c r="E891" t="s">
        <v>12</v>
      </c>
      <c r="F891">
        <v>2</v>
      </c>
    </row>
    <row r="892" spans="1:6">
      <c r="A892">
        <v>103</v>
      </c>
      <c r="B892" t="s">
        <v>77</v>
      </c>
      <c r="C892" t="str">
        <f t="shared" si="127"/>
        <v>33 (907A)</v>
      </c>
      <c r="D892" t="str">
        <f t="shared" si="129"/>
        <v>1.7 i.e. (907.A1A)</v>
      </c>
      <c r="E892" t="s">
        <v>25</v>
      </c>
      <c r="F892" t="s">
        <v>26</v>
      </c>
    </row>
    <row r="893" spans="1:6">
      <c r="A893">
        <v>103</v>
      </c>
      <c r="B893" t="s">
        <v>77</v>
      </c>
      <c r="C893" t="str">
        <f t="shared" si="127"/>
        <v>33 (907A)</v>
      </c>
      <c r="D893" t="str">
        <f t="shared" si="129"/>
        <v>1.7 i.e. (907.A1A)</v>
      </c>
      <c r="E893" t="s">
        <v>13</v>
      </c>
      <c r="F893" t="s">
        <v>14</v>
      </c>
    </row>
    <row r="894" spans="1:6">
      <c r="A894">
        <v>103</v>
      </c>
      <c r="B894" t="s">
        <v>77</v>
      </c>
      <c r="C894" t="str">
        <f t="shared" si="127"/>
        <v>33 (907A)</v>
      </c>
      <c r="D894" t="str">
        <f t="shared" si="129"/>
        <v>1.7 i.e. (907.A1A)</v>
      </c>
      <c r="E894" t="s">
        <v>27</v>
      </c>
      <c r="F894" t="s">
        <v>43</v>
      </c>
    </row>
    <row r="895" spans="1:6">
      <c r="A895">
        <v>103</v>
      </c>
      <c r="B895" t="s">
        <v>77</v>
      </c>
      <c r="C895" t="str">
        <f t="shared" si="127"/>
        <v>33 (907A)</v>
      </c>
      <c r="D895" t="str">
        <f t="shared" si="129"/>
        <v>1.7 i.e. (907.A1A)</v>
      </c>
      <c r="E895" t="s">
        <v>15</v>
      </c>
      <c r="F895" t="s">
        <v>16</v>
      </c>
    </row>
    <row r="896" spans="1:6">
      <c r="A896">
        <v>103</v>
      </c>
      <c r="B896" t="s">
        <v>77</v>
      </c>
      <c r="C896" t="str">
        <f t="shared" si="127"/>
        <v>33 (907A)</v>
      </c>
      <c r="D896" t="str">
        <f t="shared" si="129"/>
        <v>1.7 i.e. (907.A1A)</v>
      </c>
      <c r="E896" t="s">
        <v>17</v>
      </c>
      <c r="F896" t="s">
        <v>18</v>
      </c>
    </row>
    <row r="897" spans="1:6">
      <c r="A897">
        <v>104</v>
      </c>
      <c r="B897" t="s">
        <v>89</v>
      </c>
      <c r="C897" t="str">
        <f t="shared" ref="C897:C903" si="130">"FORMULA"</f>
        <v>FORMULA</v>
      </c>
      <c r="D897" t="str">
        <f t="shared" ref="D897:D903" si="131">"JUNIOR DELFINO"</f>
        <v>JUNIOR DELFINO</v>
      </c>
      <c r="E897" t="s">
        <v>7</v>
      </c>
      <c r="F897" t="s">
        <v>8</v>
      </c>
    </row>
    <row r="898" spans="1:6">
      <c r="A898">
        <v>104</v>
      </c>
      <c r="B898" t="s">
        <v>89</v>
      </c>
      <c r="C898" t="str">
        <f t="shared" si="130"/>
        <v>FORMULA</v>
      </c>
      <c r="D898" t="str">
        <f t="shared" si="131"/>
        <v>JUNIOR DELFINO</v>
      </c>
      <c r="E898" t="s">
        <v>9</v>
      </c>
      <c r="F898" t="s">
        <v>102</v>
      </c>
    </row>
    <row r="899" spans="1:6">
      <c r="A899">
        <v>104</v>
      </c>
      <c r="B899" t="s">
        <v>89</v>
      </c>
      <c r="C899" t="str">
        <f t="shared" si="130"/>
        <v>FORMULA</v>
      </c>
      <c r="D899" t="str">
        <f t="shared" si="131"/>
        <v>JUNIOR DELFINO</v>
      </c>
      <c r="E899" t="s">
        <v>11</v>
      </c>
      <c r="F899">
        <v>4</v>
      </c>
    </row>
    <row r="900" spans="1:6">
      <c r="A900">
        <v>104</v>
      </c>
      <c r="B900" t="s">
        <v>89</v>
      </c>
      <c r="C900" t="str">
        <f t="shared" si="130"/>
        <v>FORMULA</v>
      </c>
      <c r="D900" t="str">
        <f t="shared" si="131"/>
        <v>JUNIOR DELFINO</v>
      </c>
      <c r="E900" t="s">
        <v>12</v>
      </c>
      <c r="F900">
        <v>2</v>
      </c>
    </row>
    <row r="901" spans="1:6">
      <c r="A901">
        <v>104</v>
      </c>
      <c r="B901" t="s">
        <v>89</v>
      </c>
      <c r="C901" t="str">
        <f t="shared" si="130"/>
        <v>FORMULA</v>
      </c>
      <c r="D901" t="str">
        <f t="shared" si="131"/>
        <v>JUNIOR DELFINO</v>
      </c>
      <c r="E901" t="s">
        <v>13</v>
      </c>
      <c r="F901" t="s">
        <v>14</v>
      </c>
    </row>
    <row r="902" spans="1:6">
      <c r="A902">
        <v>104</v>
      </c>
      <c r="B902" t="s">
        <v>89</v>
      </c>
      <c r="C902" t="str">
        <f t="shared" si="130"/>
        <v>FORMULA</v>
      </c>
      <c r="D902" t="str">
        <f t="shared" si="131"/>
        <v>JUNIOR DELFINO</v>
      </c>
      <c r="E902" t="s">
        <v>15</v>
      </c>
      <c r="F902" t="s">
        <v>29</v>
      </c>
    </row>
    <row r="903" spans="1:6">
      <c r="A903">
        <v>104</v>
      </c>
      <c r="B903" t="s">
        <v>89</v>
      </c>
      <c r="C903" t="str">
        <f t="shared" si="130"/>
        <v>FORMULA</v>
      </c>
      <c r="D903" t="str">
        <f t="shared" si="131"/>
        <v>JUNIOR DELFINO</v>
      </c>
      <c r="E903" t="s">
        <v>17</v>
      </c>
      <c r="F903" t="s">
        <v>18</v>
      </c>
    </row>
    <row r="904" spans="1:6">
      <c r="A904">
        <v>105</v>
      </c>
      <c r="B904" t="s">
        <v>77</v>
      </c>
      <c r="C904" t="str">
        <f t="shared" ref="C904:C912" si="132">"33 (907A)"</f>
        <v>33 (907A)</v>
      </c>
      <c r="D904" t="str">
        <f t="shared" ref="D904:D912" si="133">"1.7 i.e. (907.A1A)"</f>
        <v>1.7 i.e. (907.A1A)</v>
      </c>
      <c r="E904" t="s">
        <v>7</v>
      </c>
      <c r="F904" t="s">
        <v>8</v>
      </c>
    </row>
    <row r="905" spans="1:6">
      <c r="A905">
        <v>105</v>
      </c>
      <c r="B905" t="s">
        <v>77</v>
      </c>
      <c r="C905" t="str">
        <f t="shared" si="132"/>
        <v>33 (907A)</v>
      </c>
      <c r="D905" t="str">
        <f t="shared" si="133"/>
        <v>1.7 i.e. (907.A1A)</v>
      </c>
      <c r="E905" t="s">
        <v>9</v>
      </c>
      <c r="F905" t="s">
        <v>110</v>
      </c>
    </row>
    <row r="906" spans="1:6">
      <c r="A906">
        <v>105</v>
      </c>
      <c r="B906" t="s">
        <v>77</v>
      </c>
      <c r="C906" t="str">
        <f t="shared" si="132"/>
        <v>33 (907A)</v>
      </c>
      <c r="D906" t="str">
        <f t="shared" si="133"/>
        <v>1.7 i.e. (907.A1A)</v>
      </c>
      <c r="E906" t="s">
        <v>11</v>
      </c>
      <c r="F906">
        <v>4</v>
      </c>
    </row>
    <row r="907" spans="1:6">
      <c r="A907">
        <v>105</v>
      </c>
      <c r="B907" t="s">
        <v>77</v>
      </c>
      <c r="C907" t="str">
        <f t="shared" si="132"/>
        <v>33 (907A)</v>
      </c>
      <c r="D907" t="str">
        <f t="shared" si="133"/>
        <v>1.7 i.e. (907.A1A)</v>
      </c>
      <c r="E907" t="s">
        <v>12</v>
      </c>
      <c r="F907">
        <v>2</v>
      </c>
    </row>
    <row r="908" spans="1:6">
      <c r="A908">
        <v>105</v>
      </c>
      <c r="B908" t="s">
        <v>77</v>
      </c>
      <c r="C908" t="str">
        <f t="shared" si="132"/>
        <v>33 (907A)</v>
      </c>
      <c r="D908" t="str">
        <f t="shared" si="133"/>
        <v>1.7 i.e. (907.A1A)</v>
      </c>
      <c r="E908" t="s">
        <v>25</v>
      </c>
      <c r="F908" t="s">
        <v>26</v>
      </c>
    </row>
    <row r="909" spans="1:6">
      <c r="A909">
        <v>105</v>
      </c>
      <c r="B909" t="s">
        <v>77</v>
      </c>
      <c r="C909" t="str">
        <f t="shared" si="132"/>
        <v>33 (907A)</v>
      </c>
      <c r="D909" t="str">
        <f t="shared" si="133"/>
        <v>1.7 i.e. (907.A1A)</v>
      </c>
      <c r="E909" t="s">
        <v>13</v>
      </c>
      <c r="F909" t="s">
        <v>14</v>
      </c>
    </row>
    <row r="910" spans="1:6">
      <c r="A910">
        <v>105</v>
      </c>
      <c r="B910" t="s">
        <v>77</v>
      </c>
      <c r="C910" t="str">
        <f t="shared" si="132"/>
        <v>33 (907A)</v>
      </c>
      <c r="D910" t="str">
        <f t="shared" si="133"/>
        <v>1.7 i.e. (907.A1A)</v>
      </c>
      <c r="E910" t="s">
        <v>27</v>
      </c>
      <c r="F910" t="s">
        <v>43</v>
      </c>
    </row>
    <row r="911" spans="1:6">
      <c r="A911">
        <v>105</v>
      </c>
      <c r="B911" t="s">
        <v>77</v>
      </c>
      <c r="C911" t="str">
        <f t="shared" si="132"/>
        <v>33 (907A)</v>
      </c>
      <c r="D911" t="str">
        <f t="shared" si="133"/>
        <v>1.7 i.e. (907.A1A)</v>
      </c>
      <c r="E911" t="s">
        <v>15</v>
      </c>
      <c r="F911" t="s">
        <v>16</v>
      </c>
    </row>
    <row r="912" spans="1:6">
      <c r="A912">
        <v>105</v>
      </c>
      <c r="B912" t="s">
        <v>77</v>
      </c>
      <c r="C912" t="str">
        <f t="shared" si="132"/>
        <v>33 (907A)</v>
      </c>
      <c r="D912" t="str">
        <f t="shared" si="133"/>
        <v>1.7 i.e. (907.A1A)</v>
      </c>
      <c r="E912" t="s">
        <v>17</v>
      </c>
      <c r="F912" t="s">
        <v>18</v>
      </c>
    </row>
    <row r="913" spans="1:6">
      <c r="A913">
        <v>106</v>
      </c>
      <c r="B913" t="s">
        <v>89</v>
      </c>
      <c r="C913" t="str">
        <f t="shared" ref="C913:C919" si="134">"COLIBRI"</f>
        <v>COLIBRI</v>
      </c>
      <c r="D913" t="str">
        <f t="shared" ref="D913:D919" si="135">"0.2"</f>
        <v>0.2</v>
      </c>
      <c r="E913" t="s">
        <v>7</v>
      </c>
      <c r="F913" t="s">
        <v>8</v>
      </c>
    </row>
    <row r="914" spans="1:6">
      <c r="A914">
        <v>106</v>
      </c>
      <c r="B914" t="s">
        <v>89</v>
      </c>
      <c r="C914" t="str">
        <f t="shared" si="134"/>
        <v>COLIBRI</v>
      </c>
      <c r="D914" t="str">
        <f t="shared" si="135"/>
        <v>0.2</v>
      </c>
      <c r="E914" t="s">
        <v>9</v>
      </c>
      <c r="F914" t="s">
        <v>111</v>
      </c>
    </row>
    <row r="915" spans="1:6">
      <c r="A915">
        <v>106</v>
      </c>
      <c r="B915" t="s">
        <v>89</v>
      </c>
      <c r="C915" t="str">
        <f t="shared" si="134"/>
        <v>COLIBRI</v>
      </c>
      <c r="D915" t="str">
        <f t="shared" si="135"/>
        <v>0.2</v>
      </c>
      <c r="E915" t="s">
        <v>11</v>
      </c>
      <c r="F915">
        <v>1</v>
      </c>
    </row>
    <row r="916" spans="1:6">
      <c r="A916">
        <v>106</v>
      </c>
      <c r="B916" t="s">
        <v>89</v>
      </c>
      <c r="C916" t="str">
        <f t="shared" si="134"/>
        <v>COLIBRI</v>
      </c>
      <c r="D916" t="str">
        <f t="shared" si="135"/>
        <v>0.2</v>
      </c>
      <c r="E916" t="s">
        <v>12</v>
      </c>
      <c r="F916">
        <v>2</v>
      </c>
    </row>
    <row r="917" spans="1:6">
      <c r="A917">
        <v>106</v>
      </c>
      <c r="B917" t="s">
        <v>89</v>
      </c>
      <c r="C917" t="str">
        <f t="shared" si="134"/>
        <v>COLIBRI</v>
      </c>
      <c r="D917" t="str">
        <f t="shared" si="135"/>
        <v>0.2</v>
      </c>
      <c r="E917" t="s">
        <v>13</v>
      </c>
      <c r="F917" t="s">
        <v>14</v>
      </c>
    </row>
    <row r="918" spans="1:6">
      <c r="A918">
        <v>106</v>
      </c>
      <c r="B918" t="s">
        <v>89</v>
      </c>
      <c r="C918" t="str">
        <f t="shared" si="134"/>
        <v>COLIBRI</v>
      </c>
      <c r="D918" t="str">
        <f t="shared" si="135"/>
        <v>0.2</v>
      </c>
      <c r="E918" t="s">
        <v>15</v>
      </c>
      <c r="F918" t="s">
        <v>29</v>
      </c>
    </row>
    <row r="919" spans="1:6">
      <c r="A919">
        <v>106</v>
      </c>
      <c r="B919" t="s">
        <v>89</v>
      </c>
      <c r="C919" t="str">
        <f t="shared" si="134"/>
        <v>COLIBRI</v>
      </c>
      <c r="D919" t="str">
        <f t="shared" si="135"/>
        <v>0.2</v>
      </c>
      <c r="E919" t="s">
        <v>17</v>
      </c>
      <c r="F919" t="s">
        <v>18</v>
      </c>
    </row>
    <row r="920" spans="1:6">
      <c r="A920">
        <v>107</v>
      </c>
      <c r="B920" t="s">
        <v>77</v>
      </c>
      <c r="C920" t="str">
        <f t="shared" ref="C920:C928" si="136">"33 (907A)"</f>
        <v>33 (907A)</v>
      </c>
      <c r="D920" t="str">
        <f t="shared" ref="D920:D928" si="137">"1.7 16V (907.A1C)"</f>
        <v>1.7 16V (907.A1C)</v>
      </c>
      <c r="E920" t="s">
        <v>7</v>
      </c>
      <c r="F920" t="s">
        <v>8</v>
      </c>
    </row>
    <row r="921" spans="1:6">
      <c r="A921">
        <v>107</v>
      </c>
      <c r="B921" t="s">
        <v>77</v>
      </c>
      <c r="C921" t="str">
        <f t="shared" si="136"/>
        <v>33 (907A)</v>
      </c>
      <c r="D921" t="str">
        <f t="shared" si="137"/>
        <v>1.7 16V (907.A1C)</v>
      </c>
      <c r="E921" t="s">
        <v>9</v>
      </c>
      <c r="F921" t="s">
        <v>112</v>
      </c>
    </row>
    <row r="922" spans="1:6">
      <c r="A922">
        <v>107</v>
      </c>
      <c r="B922" t="s">
        <v>77</v>
      </c>
      <c r="C922" t="str">
        <f t="shared" si="136"/>
        <v>33 (907A)</v>
      </c>
      <c r="D922" t="str">
        <f t="shared" si="137"/>
        <v>1.7 16V (907.A1C)</v>
      </c>
      <c r="E922" t="s">
        <v>11</v>
      </c>
      <c r="F922">
        <v>4</v>
      </c>
    </row>
    <row r="923" spans="1:6">
      <c r="A923">
        <v>107</v>
      </c>
      <c r="B923" t="s">
        <v>77</v>
      </c>
      <c r="C923" t="str">
        <f t="shared" si="136"/>
        <v>33 (907A)</v>
      </c>
      <c r="D923" t="str">
        <f t="shared" si="137"/>
        <v>1.7 16V (907.A1C)</v>
      </c>
      <c r="E923" t="s">
        <v>12</v>
      </c>
      <c r="F923">
        <v>4</v>
      </c>
    </row>
    <row r="924" spans="1:6">
      <c r="A924">
        <v>107</v>
      </c>
      <c r="B924" t="s">
        <v>77</v>
      </c>
      <c r="C924" t="str">
        <f t="shared" si="136"/>
        <v>33 (907A)</v>
      </c>
      <c r="D924" t="str">
        <f t="shared" si="137"/>
        <v>1.7 16V (907.A1C)</v>
      </c>
      <c r="E924" t="s">
        <v>25</v>
      </c>
      <c r="F924" t="s">
        <v>26</v>
      </c>
    </row>
    <row r="925" spans="1:6">
      <c r="A925">
        <v>107</v>
      </c>
      <c r="B925" t="s">
        <v>77</v>
      </c>
      <c r="C925" t="str">
        <f t="shared" si="136"/>
        <v>33 (907A)</v>
      </c>
      <c r="D925" t="str">
        <f t="shared" si="137"/>
        <v>1.7 16V (907.A1C)</v>
      </c>
      <c r="E925" t="s">
        <v>13</v>
      </c>
      <c r="F925" t="s">
        <v>14</v>
      </c>
    </row>
    <row r="926" spans="1:6">
      <c r="A926">
        <v>107</v>
      </c>
      <c r="B926" t="s">
        <v>77</v>
      </c>
      <c r="C926" t="str">
        <f t="shared" si="136"/>
        <v>33 (907A)</v>
      </c>
      <c r="D926" t="str">
        <f t="shared" si="137"/>
        <v>1.7 16V (907.A1C)</v>
      </c>
      <c r="E926" t="s">
        <v>27</v>
      </c>
      <c r="F926" t="s">
        <v>43</v>
      </c>
    </row>
    <row r="927" spans="1:6">
      <c r="A927">
        <v>107</v>
      </c>
      <c r="B927" t="s">
        <v>77</v>
      </c>
      <c r="C927" t="str">
        <f t="shared" si="136"/>
        <v>33 (907A)</v>
      </c>
      <c r="D927" t="str">
        <f t="shared" si="137"/>
        <v>1.7 16V (907.A1C)</v>
      </c>
      <c r="E927" t="s">
        <v>15</v>
      </c>
      <c r="F927" t="s">
        <v>16</v>
      </c>
    </row>
    <row r="928" spans="1:6">
      <c r="A928">
        <v>107</v>
      </c>
      <c r="B928" t="s">
        <v>77</v>
      </c>
      <c r="C928" t="str">
        <f t="shared" si="136"/>
        <v>33 (907A)</v>
      </c>
      <c r="D928" t="str">
        <f t="shared" si="137"/>
        <v>1.7 16V (907.A1C)</v>
      </c>
      <c r="E928" t="s">
        <v>17</v>
      </c>
      <c r="F92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table-paramethers-of-cars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2017-03-06T23:09:32Z</dcterms:created>
  <dcterms:modified xsi:type="dcterms:W3CDTF">2017-03-06T23:09:32Z</dcterms:modified>
</cp:coreProperties>
</file>